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\Documents\Marie\Montessori\public-montessori\parcours-certification\pièces à envoyer\"/>
    </mc:Choice>
  </mc:AlternateContent>
  <xr:revisionPtr revIDLastSave="0" documentId="13_ncr:1_{B6B5FCA3-EA60-4E65-91F0-B26B1D4CDE9A}" xr6:coauthVersionLast="47" xr6:coauthVersionMax="47" xr10:uidLastSave="{00000000-0000-0000-0000-000000000000}"/>
  <bookViews>
    <workbookView xWindow="-108" yWindow="-108" windowWidth="23256" windowHeight="12576" tabRatio="874" activeTab="1" xr2:uid="{00000000-000D-0000-FFFF-FFFF00000000}"/>
  </bookViews>
  <sheets>
    <sheet name="Présentation" sheetId="13" r:id="rId1"/>
    <sheet name="Mode d'emploi" sheetId="12" r:id="rId2"/>
    <sheet name="L'enseignant" sheetId="1" r:id="rId3"/>
    <sheet name="L'aménagement matériel classe" sheetId="2" r:id="rId4"/>
    <sheet name="L'organisation classe" sheetId="3" r:id="rId5"/>
    <sheet name="Le matériel vie pratique" sheetId="7" r:id="rId6"/>
    <sheet name="Le matériel langage" sheetId="5" r:id="rId7"/>
    <sheet name="Le matériel sensoriel" sheetId="8" r:id="rId8"/>
    <sheet name="Le matériel maths" sheetId="6" r:id="rId9"/>
    <sheet name="Références" sheetId="9" state="hidden" r:id="rId10"/>
    <sheet name="Résultat" sheetId="11" r:id="rId11"/>
  </sheets>
  <definedNames>
    <definedName name="OuiNon">Références!#REF!</definedName>
    <definedName name="_xlnm.Print_Area" localSheetId="6">'Le matériel langage'!$A$1:$B$43</definedName>
    <definedName name="_xlnm.Print_Area" localSheetId="8">'Le matériel maths'!$A$1:$B$51</definedName>
    <definedName name="_xlnm.Print_Area" localSheetId="7">'Le matériel sensoriel'!$A$1:$B$75</definedName>
    <definedName name="_xlnm.Print_Area" localSheetId="5">'Le matériel vie pratique'!$A$1:$B$70</definedName>
    <definedName name="_xlnm.Print_Area" localSheetId="2">'L''enseignant'!$A$1:$B$86</definedName>
    <definedName name="_xlnm.Print_Area" localSheetId="4">'L''organisation classe'!$A$1:$B$86</definedName>
    <definedName name="_xlnm.Print_Area" localSheetId="1">'Mode d''emploi'!$A$1:$H$23</definedName>
    <definedName name="_xlnm.Print_Area" localSheetId="0">Présentation!$A$1:$G$26</definedName>
  </definedNames>
  <calcPr calcId="191029"/>
</workbook>
</file>

<file path=xl/calcChain.xml><?xml version="1.0" encoding="utf-8"?>
<calcChain xmlns="http://schemas.openxmlformats.org/spreadsheetml/2006/main">
  <c r="B1" i="11" l="1"/>
  <c r="B53" i="9"/>
  <c r="B52" i="9"/>
  <c r="B51" i="9"/>
  <c r="B50" i="9"/>
  <c r="B49" i="9"/>
  <c r="B47" i="9"/>
  <c r="B46" i="9"/>
  <c r="B45" i="9"/>
  <c r="B44" i="9"/>
  <c r="B43" i="9"/>
  <c r="B42" i="9"/>
  <c r="B41" i="9"/>
  <c r="B40" i="9"/>
  <c r="B38" i="9"/>
  <c r="B37" i="9"/>
  <c r="B36" i="9"/>
  <c r="B35" i="9"/>
  <c r="B34" i="9"/>
  <c r="B32" i="9"/>
  <c r="B31" i="9"/>
  <c r="B30" i="9"/>
  <c r="B29" i="9"/>
  <c r="B28" i="9"/>
  <c r="B6" i="9"/>
  <c r="B3" i="9"/>
  <c r="B26" i="9"/>
  <c r="B25" i="9"/>
  <c r="B24" i="9"/>
  <c r="B23" i="9"/>
  <c r="B22" i="9"/>
  <c r="B21" i="9"/>
  <c r="B20" i="9"/>
  <c r="B19" i="9"/>
  <c r="B18" i="9"/>
  <c r="B17" i="9"/>
  <c r="B16" i="9"/>
  <c r="B15" i="9"/>
  <c r="B12" i="9"/>
  <c r="B11" i="9"/>
  <c r="B10" i="9"/>
  <c r="B7" i="9"/>
  <c r="B5" i="9"/>
  <c r="B13" i="9"/>
  <c r="B9" i="9"/>
  <c r="B8" i="9"/>
  <c r="B4" i="9"/>
  <c r="B2" i="9"/>
  <c r="B1" i="9"/>
  <c r="B27" i="9" l="1"/>
  <c r="B14" i="9"/>
  <c r="B48" i="9"/>
  <c r="B54" i="9"/>
  <c r="B39" i="9"/>
  <c r="B33" i="9"/>
  <c r="B55" i="9" l="1"/>
  <c r="B59" i="9" s="1"/>
  <c r="B58" i="9" l="1"/>
  <c r="B57" i="9"/>
  <c r="B60" i="9" l="1"/>
</calcChain>
</file>

<file path=xl/sharedStrings.xml><?xml version="1.0" encoding="utf-8"?>
<sst xmlns="http://schemas.openxmlformats.org/spreadsheetml/2006/main" count="528" uniqueCount="498">
  <si>
    <t>L'ENSEIGNANT ET NOTRE ASSOCIATION</t>
  </si>
  <si>
    <t>Votre date d'adhésion à Public Montessori cette année</t>
  </si>
  <si>
    <t>Nombre d'années d'adhésion</t>
  </si>
  <si>
    <t>Avez-vous bénéficié d'une bourse de matériel ?</t>
  </si>
  <si>
    <t>Avez-vous bénéficié d'une bourse de formation ?</t>
  </si>
  <si>
    <t>Avez-vous participé à une assemblée générale ?</t>
  </si>
  <si>
    <t>Avez-vous participé à une conférence organisée à Paris ?</t>
  </si>
  <si>
    <t>Participez-vous à un groupe départemental ?</t>
  </si>
  <si>
    <t>Si oui, lequel ?</t>
  </si>
  <si>
    <t>Votre ancienneté dans l'Education nationale (nombre d'années)</t>
  </si>
  <si>
    <t>Votre ancienneté dans l'école (nombre d'années)</t>
  </si>
  <si>
    <t>Votre ancienneté dans la mise en place de la pédagogie Montessori (nombre d'années)</t>
  </si>
  <si>
    <t>Vous êtes affecté à titre définitif ou à titre provisoire ?</t>
  </si>
  <si>
    <t>Vous enseignez à temps plein ou à temps partiel ?</t>
  </si>
  <si>
    <t>Vous êtes maître formateur.</t>
  </si>
  <si>
    <t>Vous êtes maître d'accueil temporaire.</t>
  </si>
  <si>
    <t>Vous êtes directeur.</t>
  </si>
  <si>
    <t>Vous êtes adjoint.</t>
  </si>
  <si>
    <t>L'ENSEIGNANT ET SA FORMATION</t>
  </si>
  <si>
    <t>Vous avez demandé un congé de formation.</t>
  </si>
  <si>
    <t>Vous débutez à peine.</t>
  </si>
  <si>
    <t>Vous avez suivi une formation de - de 30 heures.</t>
  </si>
  <si>
    <t>Vous avez suivi une formation de plus de 250H.</t>
  </si>
  <si>
    <t>Si vous avez suivi une formation, quel est le nom de l'organisme ?</t>
  </si>
  <si>
    <t>Vous êtes autodidacte.</t>
  </si>
  <si>
    <t>Quel est votre investissement financier personnel pour la formation ?</t>
  </si>
  <si>
    <t>Adresse de l'école</t>
  </si>
  <si>
    <t>Nom de l'école</t>
  </si>
  <si>
    <t>Maternelle</t>
  </si>
  <si>
    <t>Rural</t>
  </si>
  <si>
    <t>Ville</t>
  </si>
  <si>
    <t>Rep</t>
  </si>
  <si>
    <t>Rep+</t>
  </si>
  <si>
    <t>Zone violence</t>
  </si>
  <si>
    <t>Nombre de classes</t>
  </si>
  <si>
    <t>Nombre de classes qui fonctionnent en ateliers de manipulation</t>
  </si>
  <si>
    <t>Nombre de classes qui fonctionnent en pédagogie Montessori</t>
  </si>
  <si>
    <t>LE CADRE DE TRAVAIL</t>
  </si>
  <si>
    <t>Vous bénéficiez de la présence d'une Atsem.</t>
  </si>
  <si>
    <t>Votre atsem est présente dans la classe à 50%, 75% ou 100% ?</t>
  </si>
  <si>
    <t>Votre atsem est un(e) agent(e) fixe.</t>
  </si>
  <si>
    <t>Votre atsem est motivé(e) par le projet Montessori de la classe.</t>
  </si>
  <si>
    <t>Votre atsem est indifférent(e) au projet Montessori de la classe.</t>
  </si>
  <si>
    <t>Votre atsem est opposé(e) au projet Montessori de la classe.</t>
  </si>
  <si>
    <t>Votre direction est motivé(e) par le projet Montessori de la classe.</t>
  </si>
  <si>
    <t>Votre direction est indifférent(e) au projet Montessori de la classe.</t>
  </si>
  <si>
    <t>Votre direction est opposé(e) au projet Montessori de la classe.</t>
  </si>
  <si>
    <t>Vos Collègues sont motivé(e)s par le projet Montessori de la classe.</t>
  </si>
  <si>
    <t>Vos Collègues sont indifférent(e)s au projet Montessori de la classe.</t>
  </si>
  <si>
    <t>Vos Collègues sont opposé(e)s au projet Montessori de la classe.</t>
  </si>
  <si>
    <t>Vous avez d'autres collègues investi(e)s dans un projet de classe Montessori.</t>
  </si>
  <si>
    <t>Vos parents d'élèves sont motivés par le projet Montessori de la classe.</t>
  </si>
  <si>
    <t>Vos parents d'élèves sont indifférents au projet Montessori de la classe.</t>
  </si>
  <si>
    <t>Vos parents d'élèves sont opposés au projet Montessori de la classe.</t>
  </si>
  <si>
    <t>Votre IEN est motivé(e) par le projet Montessori de la classe.</t>
  </si>
  <si>
    <t>Votre IEN est indifférent(e) au projet Montessori de la classe.</t>
  </si>
  <si>
    <t>Votre IEN est opposé(e) au projet Montessori de la classe.</t>
  </si>
  <si>
    <t>Votre mairie est motivé(e) par le projet Montessori de la classe.</t>
  </si>
  <si>
    <t>Votre mairie est indifférent(e) au projet Montessori de la classe.</t>
  </si>
  <si>
    <t>Votre mairie est opposé(e) au projet Montessori de la classe.</t>
  </si>
  <si>
    <t>LA CLASSE DE L'ENSEIGNANT</t>
  </si>
  <si>
    <t>Combien avez-vous d'élèves ?</t>
  </si>
  <si>
    <t>Vous avez un simple niveau.</t>
  </si>
  <si>
    <t>Vous avez un double niveau.</t>
  </si>
  <si>
    <t>Si oui, lesquels ?</t>
  </si>
  <si>
    <t>Combien d'enfants avez-vous dans chaque niveau ?</t>
  </si>
  <si>
    <t>Vous avez un triple niveau.</t>
  </si>
  <si>
    <t>Vous suivez vos élèves sur 2 ans ou 3 ans.</t>
  </si>
  <si>
    <t>Vous avez la possibilité d'acheter du matériel avec votre mairie.</t>
  </si>
  <si>
    <t>Vous avez investi personnellement pour acheter du matériel de la classe.</t>
  </si>
  <si>
    <t>Quel montant environ avez-vous investi personnellement pour le matériel de la classe ?</t>
  </si>
  <si>
    <t>Extensions en arts visuels présentes et adaptées à l'âge de l'enfant</t>
  </si>
  <si>
    <t>Extensions en géographie présentes et adaptées à l'âge de l'enfant</t>
  </si>
  <si>
    <t>Extensions en musique présentes et adaptées à l'âge de l'enfant</t>
  </si>
  <si>
    <t>Extensions pour les expériences scientifiques présentes et adaptées à l'âge de l'enfant</t>
  </si>
  <si>
    <t>Extensions en zoologie présentes et adaptées à l'âge de l'enfant</t>
  </si>
  <si>
    <t>Extensions en botanique présentes et adaptées à l'âge de l'enfant</t>
  </si>
  <si>
    <t>Vous utilisez les bouliers</t>
  </si>
  <si>
    <t>Vous utilisez les timbres</t>
  </si>
  <si>
    <t>Vous travaillez la mémorisation des tables de division</t>
  </si>
  <si>
    <t>Vous travaillez la mémorisation des tables de multiplication</t>
  </si>
  <si>
    <t>Vous travaillez la mémorisation des tables de soustraction</t>
  </si>
  <si>
    <t>Vous travaillez la mémorisation des tables d'addition</t>
  </si>
  <si>
    <t>Présentation des activités respectant la progression suivante : numération de 0 à 9, numération de 11 à 19, numération de 11 à 99, présentation du système décimal, travail sur le sens des opérations avec la banque.</t>
  </si>
  <si>
    <t>Matériel de mathématiques présent</t>
  </si>
  <si>
    <t>Plages quotidiennes dédiées à la lecture d'albums et aux comptines</t>
  </si>
  <si>
    <t>Activités pour développer la lecture présentes</t>
  </si>
  <si>
    <t>Activités pour développer l'écriture présentes</t>
  </si>
  <si>
    <t>Activités pour développer la conscience phonémique présentes</t>
  </si>
  <si>
    <t>Activités pour s'exprimer correctement à l'oral présentes</t>
  </si>
  <si>
    <t>Activités pour l'enrichissement du vocabulaire présentes</t>
  </si>
  <si>
    <t>Matériel de langage présent</t>
  </si>
  <si>
    <t>Présentations de jeux à distance et de mise en paire avec l'environnement liées au matériel sensoriel</t>
  </si>
  <si>
    <t>Présentations de leçons de langage plus complexes liées au matériel sensoriel (comparatifs et superlatifs)</t>
  </si>
  <si>
    <t>Présentations de leçons de langage liées au matériel de sensoriel (Par exemple : grand et petit avec la tour rose)individuelles et de qualité</t>
  </si>
  <si>
    <t>Matériel sensoriel présent</t>
  </si>
  <si>
    <t>Présentations du matériel de vie pratique individuelles et de qualité</t>
  </si>
  <si>
    <t>Matériel installé suivant une progression des activités en terme de difficultés</t>
  </si>
  <si>
    <t>Présence d'une réserve (chiffons, serviettes, blanc de Meudon, papier …) accessible aux enfants</t>
  </si>
  <si>
    <t>Utilisation de vrais objets du quotidien cassables</t>
  </si>
  <si>
    <t>0 point si oui</t>
  </si>
  <si>
    <t>Globalement, certains buts directs (ouvrir et fermer) se répètent sur plusieurs plateaux (pince à épiler, pince à cornichon, pince à sucre, pince à linge....)</t>
  </si>
  <si>
    <t>Globalement, chaque but direct de l'activité proposée (visser, coller, découper...) se retrouve sur un seul plateau</t>
  </si>
  <si>
    <t>Matériel de vie pratique présent</t>
  </si>
  <si>
    <t>2 plages longues</t>
  </si>
  <si>
    <t>1 h minimum consécutive de travail Montessori / jour</t>
  </si>
  <si>
    <t>Moins d'une plage de travail Montessori (ateliers autonomes) par jour</t>
  </si>
  <si>
    <t>Une majorité de tables individuelles</t>
  </si>
  <si>
    <t>Présence de tapis pour le travail au sol</t>
  </si>
  <si>
    <t>Aménagement de la classe par aires (Vie pratique, Développement sensoriel, Langage, Mathématiques, Culture)</t>
  </si>
  <si>
    <t>Ensemble du matériel accessible de manière autonome à tous les enfants</t>
  </si>
  <si>
    <t>Libération de l'espace (retrait des bureaux adultes, armoires de stockage, bancs…)</t>
  </si>
  <si>
    <t>Vous proposez au moins un rendez-vous individuel à chaque famille pour rendre compte des progrès de son enfant.</t>
  </si>
  <si>
    <t>Les principes Montessori sont expliqués aux parents de la classe (Ex: réunion de rentrée)</t>
  </si>
  <si>
    <t>Des documents (albums) décrivant les objectifs d'aprentissage de chaque matériel ainsi que le déroulement de leur présentation sont présents dans la classe.</t>
  </si>
  <si>
    <t>Vous disposez d'outils de communication à destination de votre ATSEM (rdv, album, affichage, etc.)</t>
  </si>
  <si>
    <t>Vous observez votre classe régulièrement et vous gardez trace de vos observations.</t>
  </si>
  <si>
    <t>Vous intégrez les apprentissages menés par la manipulation du matériel Montessori au carnet de suivi de l'élève.</t>
  </si>
  <si>
    <t>Vous variez les endroits dans lesquels vous faîtes vos présentations.</t>
  </si>
  <si>
    <t>Vous planifiez vos présentations.</t>
  </si>
  <si>
    <t>Vous faîtes correspondre la progression Montessori avec les attentes institutionnelles.</t>
  </si>
  <si>
    <t>Vous tenez à jour un suivi individuel des présentations.</t>
  </si>
  <si>
    <t>En présentation, vos mouvements sont mesurés, maîtrisés et calmes.</t>
  </si>
  <si>
    <t>Vous accordez un temps dédié à la gestion de conflits.</t>
  </si>
  <si>
    <t>Vous vous appliquez quotidiennement la phrase : "Faîtes ce que je fais, mais pas ce que je dis."</t>
  </si>
  <si>
    <t>Vous encouragez les apprentissages et les présentations entre enfants.</t>
  </si>
  <si>
    <t>Votre ATSEM se déplace calmement.</t>
  </si>
  <si>
    <t>Vous vous déplacez calmement.</t>
  </si>
  <si>
    <t>Votre ATSEM parle à voix basse et n'est pas entendue de tous les élèves.</t>
  </si>
  <si>
    <t>Vous parlez à voix basse et n'êtes pas entendu de tous les élèves.</t>
  </si>
  <si>
    <t>Votre ATSEM laisse l'enfant travailler et s'exercer librement sans intervention.</t>
  </si>
  <si>
    <t>Chaque matin les enfants sont accueillis avec courtoisie et une attention particulière.</t>
  </si>
  <si>
    <t>Votre ATSEM s'adresse aux élèves en se baissant à leur hauteur.</t>
  </si>
  <si>
    <t>Vous vous adressez aux élèves en vous baissant à leur hauteur.</t>
  </si>
  <si>
    <t>Votre ATSEM adopte une attitude et un langage bienveillants à l'égard de l'enfant.</t>
  </si>
  <si>
    <t>Une chaise haute est destinée à l'observation quotidienne.</t>
  </si>
  <si>
    <t>Les enfants participent à l'entretien de la réserve.</t>
  </si>
  <si>
    <t>Une ligne (ellipse) est présente dans la classe.</t>
  </si>
  <si>
    <t>La bibliothèque de classe est organisée et à hauteur des élèves.</t>
  </si>
  <si>
    <t>Les adultes et les enfants participent à leur entretien quotidien.</t>
  </si>
  <si>
    <t>Chaque matériel proposé est complet et en bon état.</t>
  </si>
  <si>
    <t>Le comportement des élèves favorise la concentration dans la classe le plus souvent.</t>
  </si>
  <si>
    <t>Les élèves sont capables de travailler ensemble (pour de vrai) le plus souvent.</t>
  </si>
  <si>
    <t>Les élèves font preuve d'assurance et de persévérance dans leurs efforts le plus souvent.</t>
  </si>
  <si>
    <t>Les élèves savent ranger leur travail personnel une fois terminé (classeur, dossiers, bannettes selon l'usage de la classe) le plus souvent.</t>
  </si>
  <si>
    <t>Les élèves rangent le matériel au bon endroit lorsqu'ils ont terminé le plus souvent.</t>
  </si>
  <si>
    <t>Les élèves ne s'interpellent pas à travers la classe le plus souvent.</t>
  </si>
  <si>
    <t>Les élèves essaient de résoudre les conflits entre eux le plus souvent.</t>
  </si>
  <si>
    <t>Les élèves se parlent en étant respectueux les uns envers les autres le plus souvent.</t>
  </si>
  <si>
    <t>Les élèves se déplacent calmement, en faisant attention le plus souvent.</t>
  </si>
  <si>
    <t>Les élèves parlent entre eux avec un volume sonore approprié le plus souvent.</t>
  </si>
  <si>
    <t>Les élèves et adultes ouvrent et ferment les portes en silence le plus souvent.</t>
  </si>
  <si>
    <t>Les élèves manipulent le matériel avec respect le plus souvent.</t>
  </si>
  <si>
    <t>Vous donnez régulièrement des leçons de grâce et courtoisie.</t>
  </si>
  <si>
    <t>Les élèves suivent les consignes des adultes d'eux-mêmes et rapidement.</t>
  </si>
  <si>
    <t>Les élèves réagissent à une cloche ou autre signal pour s'arrêter, regarder, écouter.</t>
  </si>
  <si>
    <t>Les élèves font des présentations à d'autres enfants.</t>
  </si>
  <si>
    <t>Les élèves s'entraident.</t>
  </si>
  <si>
    <t>Les élèves sont libres de leur parole dans le respect des autres.</t>
  </si>
  <si>
    <t>Les élèves sont libres d'observer.</t>
  </si>
  <si>
    <t>Les élèves sont libres de répéter un travail.</t>
  </si>
  <si>
    <t>Les élèves sont libres de leurs mouvements dans le respect des autres et du matériel.</t>
  </si>
  <si>
    <t>Les élèves sont libres de choisir leur travail.</t>
  </si>
  <si>
    <t>Les élèves sollicitent l'aide de l'adulte si besoin.</t>
  </si>
  <si>
    <t>Les élèves utilisent les tapis et les tables de manière appropriée.</t>
  </si>
  <si>
    <t>Les plantes sont présentes dans la classe.</t>
  </si>
  <si>
    <t>D'autres affichages temporels et tournants (cartes du mode, œuvre artistique...) sont présents en nombre limité et à hauteur d'enfants.</t>
  </si>
  <si>
    <t>D'autres affichages permanents (alphabet, bande numérique…) sont présents en nombre limité et à hauteur d'enfants.</t>
  </si>
  <si>
    <t>Les images et travaux des élèves sont disposés et affichés harmonieusement (nombre limité) et à hauteur d'enfant.</t>
  </si>
  <si>
    <t>Les élèves participent au rangement de la classe.</t>
  </si>
  <si>
    <t>activités progressives sur le temps d'activité.</t>
  </si>
  <si>
    <t>activités progressives sur l'exercice de la force ;</t>
  </si>
  <si>
    <t>activités progressives sur la coordination main / œil ;</t>
  </si>
  <si>
    <t>Vous avez réfléchi au rangement du matériel en termes d' :</t>
  </si>
  <si>
    <t>Les étagères ne sont pas encombrées.</t>
  </si>
  <si>
    <t>La dimension esthétique a été prise en compte pour chaque plateau.</t>
  </si>
  <si>
    <t>Chaque plateau est propre.</t>
  </si>
  <si>
    <t>Chaque plateau a une place déterminée sur l'étagère.</t>
  </si>
  <si>
    <t>Le tableau de la multiplication</t>
  </si>
  <si>
    <t>Le serpent de la soustraction</t>
  </si>
  <si>
    <t>Les timbres</t>
  </si>
  <si>
    <t>Les symboles</t>
  </si>
  <si>
    <t>Le jeu des jetons (pair, impair)</t>
  </si>
  <si>
    <t>Les fuseaux</t>
  </si>
  <si>
    <t>Les chiffres rugueux</t>
  </si>
  <si>
    <t>Les ardoises</t>
  </si>
  <si>
    <t>Les lettres rugueuses</t>
  </si>
  <si>
    <t>Jeu des questions</t>
  </si>
  <si>
    <t>La ferme</t>
  </si>
  <si>
    <t>Puzzles de botanique</t>
  </si>
  <si>
    <t>Puzzles de zoologie</t>
  </si>
  <si>
    <t>Les drapeaux</t>
  </si>
  <si>
    <t>Les puzzles des continents</t>
  </si>
  <si>
    <t>Les saveurs</t>
  </si>
  <si>
    <t>Les tablettes thermiques</t>
  </si>
  <si>
    <t>Les tablettes baryques</t>
  </si>
  <si>
    <t>Lisse et rugueux : les tablettes</t>
  </si>
  <si>
    <t>Lisse et rugueux</t>
  </si>
  <si>
    <t>Les cylindres de couleur</t>
  </si>
  <si>
    <t>Le cabinet de botanique</t>
  </si>
  <si>
    <t>Les barres rouges</t>
  </si>
  <si>
    <t>La tour rose</t>
  </si>
  <si>
    <t>Cirer ses chaussures</t>
  </si>
  <si>
    <t>Se laver les mains</t>
  </si>
  <si>
    <t>Laver du linge</t>
  </si>
  <si>
    <t>Laver la table</t>
  </si>
  <si>
    <t>Soigner les plantes</t>
  </si>
  <si>
    <t>Astiquer des cuivres</t>
  </si>
  <si>
    <t>Plier du papier</t>
  </si>
  <si>
    <t>Ouvrir et fermer des cadenas</t>
  </si>
  <si>
    <t>Brosser un tapis</t>
  </si>
  <si>
    <t>Ouvrir et fermer des flacons</t>
  </si>
  <si>
    <t>Balayer</t>
  </si>
  <si>
    <t>COI / Compléments circonstanciels</t>
  </si>
  <si>
    <t>Sujet / Verbe / COD</t>
  </si>
  <si>
    <t>La conjonction de coordination</t>
  </si>
  <si>
    <t>La préposition</t>
  </si>
  <si>
    <t>L'adverbe</t>
  </si>
  <si>
    <t>Le verbe</t>
  </si>
  <si>
    <t>Le jeu du détective</t>
  </si>
  <si>
    <t>L'adjectif</t>
  </si>
  <si>
    <t>L'article et le nom</t>
  </si>
  <si>
    <t>Les petits livres de lecture</t>
  </si>
  <si>
    <t>Les pochettes d'homophonie</t>
  </si>
  <si>
    <t>Les pochettes de lecture (digrammes)</t>
  </si>
  <si>
    <t>Les pochettes de lecture (sons simples)</t>
  </si>
  <si>
    <t>Ecrire sur du papier</t>
  </si>
  <si>
    <t>L'alphabet mobile 3</t>
  </si>
  <si>
    <t>L'alphabet mobile 1</t>
  </si>
  <si>
    <t>Les formes à dessins</t>
  </si>
  <si>
    <t>Jeu d'analyse de sons</t>
  </si>
  <si>
    <t>Les images classifiées (images rangées par thématique : les fruits)</t>
  </si>
  <si>
    <t>Histoires racontées</t>
  </si>
  <si>
    <t>La grande division</t>
  </si>
  <si>
    <t>Les fractions</t>
  </si>
  <si>
    <t>Le grand boulier</t>
  </si>
  <si>
    <t>Le matériel des hiérarchies</t>
  </si>
  <si>
    <t>Le petit boulier</t>
  </si>
  <si>
    <t>Les tables de mémorisation de la division 1 et 2</t>
  </si>
  <si>
    <t>Les tables de mémorisation de la multiplication 1, 2, 3</t>
  </si>
  <si>
    <t>Les perles de couleur (mémorisation de la multiplication)</t>
  </si>
  <si>
    <t>Les tables de mémorisation de la soustraction 1 et 2</t>
  </si>
  <si>
    <t>Le tableau de la soustraction</t>
  </si>
  <si>
    <t>Les tables de mémorisation de l'addition 1, 2, 3, 4</t>
  </si>
  <si>
    <t>Le tableau d'addition</t>
  </si>
  <si>
    <t>Le serpent de l'addition</t>
  </si>
  <si>
    <t>Les chaînes des cubes (compter en sautant) + cubes</t>
  </si>
  <si>
    <t>Les chaînes des carrés (compter en sautant) + carrés</t>
  </si>
  <si>
    <t>La chaîne de 1000</t>
  </si>
  <si>
    <t>La chaîne de 100</t>
  </si>
  <si>
    <t>La deuxième table de Seguin</t>
  </si>
  <si>
    <t>La première table de Seguin</t>
  </si>
  <si>
    <t>La table des points</t>
  </si>
  <si>
    <t>Les opérations avec le système décimal</t>
  </si>
  <si>
    <t>L'association quantités / symboles</t>
  </si>
  <si>
    <t>Le jeu de mémoire des nombres</t>
  </si>
  <si>
    <t>L'association des barres numériques et des symboles</t>
  </si>
  <si>
    <t>Les barres numériques</t>
  </si>
  <si>
    <t>Jeu du silence</t>
  </si>
  <si>
    <t>Marcher sur la ligne</t>
  </si>
  <si>
    <t>Allumer une bougie</t>
  </si>
  <si>
    <t>Coller</t>
  </si>
  <si>
    <t>Changer l'eau des fleurs</t>
  </si>
  <si>
    <t>Découper du papier</t>
  </si>
  <si>
    <t>Plier des étoffes / serviettes</t>
  </si>
  <si>
    <t xml:space="preserve">Coudre </t>
  </si>
  <si>
    <t>Nettoyer le miroir</t>
  </si>
  <si>
    <t>Epousseter (chiffon, plumeau, pinceau)</t>
  </si>
  <si>
    <t>Essorer une serpillère</t>
  </si>
  <si>
    <t>Transvaser à la cuillère</t>
  </si>
  <si>
    <t>Verser dans un entonnoir</t>
  </si>
  <si>
    <t>Verser du thé</t>
  </si>
  <si>
    <t>Verser de l'eau d'un pichet à un verre / à plusieurs verres avec ou sans niveau</t>
  </si>
  <si>
    <t>Verser de l'eau d'un pichet à un autre</t>
  </si>
  <si>
    <t>Verser du sable</t>
  </si>
  <si>
    <t>Verser des graines ou du riz</t>
  </si>
  <si>
    <t>Presser une éponge</t>
  </si>
  <si>
    <t>Ouvrir et fermer des pinces à linge</t>
  </si>
  <si>
    <t>Ouvrir et fermer des boîtes</t>
  </si>
  <si>
    <t>Visser, dévisser des boulons</t>
  </si>
  <si>
    <t>Saynètes pour réactiver certaines règles de vie</t>
  </si>
  <si>
    <t>Exprimer son point de vue</t>
  </si>
  <si>
    <t>Demander de l'aide</t>
  </si>
  <si>
    <t>Observer un enfant qui travaille</t>
  </si>
  <si>
    <t>Ouvrir / fermer une porte</t>
  </si>
  <si>
    <t>Parler à voix basse</t>
  </si>
  <si>
    <t>Marcher dans la classe</t>
  </si>
  <si>
    <t>S'asseoir à une table et ranger sa chaise</t>
  </si>
  <si>
    <t>Ouvrir / fermer un tiroir</t>
  </si>
  <si>
    <t>Rouler / dérouler un tapis</t>
  </si>
  <si>
    <t>Porter un plateau</t>
  </si>
  <si>
    <t>Porter une table</t>
  </si>
  <si>
    <t>Porter une chaise</t>
  </si>
  <si>
    <t>Arche romane</t>
  </si>
  <si>
    <t xml:space="preserve">Expérience scientifique : les vases communiquants </t>
  </si>
  <si>
    <t>Expérience scientifique : équilibre de l'eau sur un plan horizontal</t>
  </si>
  <si>
    <t>Expérience scientifique : l'air et le feu (verre retourné sur la bougie)</t>
  </si>
  <si>
    <t>Expérience scientifique : la pression de l'eau (papier sur verre)</t>
  </si>
  <si>
    <t>Expérience scientifique : yaourtophone</t>
  </si>
  <si>
    <t>Expérience scientifique : conducteur / non conducteur</t>
  </si>
  <si>
    <t>Expérience scientifique : la limaille de fer</t>
  </si>
  <si>
    <t>Expérience scientifique : aimanté / non aimanté</t>
  </si>
  <si>
    <t>Expérience scientifique : flotte / coule</t>
  </si>
  <si>
    <t>Les contrastes de la terre et de l'eau</t>
  </si>
  <si>
    <t>Le planisphère</t>
  </si>
  <si>
    <t>Le globe coloré</t>
  </si>
  <si>
    <t>Le globe lisse / rugueux</t>
  </si>
  <si>
    <t>Les figures superposées</t>
  </si>
  <si>
    <t>Les triangles constructeurs : boîte 5</t>
  </si>
  <si>
    <t>Les triangles constructeurs : boîte 4</t>
  </si>
  <si>
    <t>Les triangles constructeurs : boîte 3</t>
  </si>
  <si>
    <t>Les triangles constructeurs : boîte 2</t>
  </si>
  <si>
    <t>Les triangles constructeurs : boîte 1</t>
  </si>
  <si>
    <t>La table de Pythagore, le décanomial</t>
  </si>
  <si>
    <t>Le cube du trinôme</t>
  </si>
  <si>
    <t>Le cube du binôme</t>
  </si>
  <si>
    <t>Les sacs stéréognostiques</t>
  </si>
  <si>
    <t>Le sac à mystère</t>
  </si>
  <si>
    <t>Les exercices progressifs (tri des graines)</t>
  </si>
  <si>
    <t>Les solides géométriques</t>
  </si>
  <si>
    <t>Les bouteilles à odeurs</t>
  </si>
  <si>
    <t>Les clochettes</t>
  </si>
  <si>
    <t>Les boîtes à bruits</t>
  </si>
  <si>
    <t>Les étoffes</t>
  </si>
  <si>
    <t>Le cabinet de géométrie</t>
  </si>
  <si>
    <t>Les couleurs, gradations : boîte 3</t>
  </si>
  <si>
    <t>Les couleurs : boîte 2</t>
  </si>
  <si>
    <t>Les couleurs : boîte 1</t>
  </si>
  <si>
    <t>L'escalier marron</t>
  </si>
  <si>
    <t>Les emboîtements cylindriques</t>
  </si>
  <si>
    <t>Somme des résultats</t>
  </si>
  <si>
    <t>L'ENSEIGNANT ET SON STATUT / SA CARRIERE</t>
  </si>
  <si>
    <t>Vous avez suivi une formation de 4 à 6 semaines.</t>
  </si>
  <si>
    <t>Vous avez suivi une formation de 1 à 3 semaines.</t>
  </si>
  <si>
    <t>L'AMENAGEMENT DE L'ESPACE</t>
  </si>
  <si>
    <t>LE MOBILIER</t>
  </si>
  <si>
    <t>L'EMPLOI DU TEMPS</t>
  </si>
  <si>
    <t>LE MATERIEL DE VIE PRATIQUE</t>
  </si>
  <si>
    <t>LE MATERIEL SENSORIEL</t>
  </si>
  <si>
    <t>LE MATERIEL DE LANGAGE</t>
  </si>
  <si>
    <t>LE MATERIEL DE MATHEMATIQUES</t>
  </si>
  <si>
    <t>LE MATERIEL DES EXTENSIONS</t>
  </si>
  <si>
    <t>L'HARMONIE ET L'ORDRE</t>
  </si>
  <si>
    <t>LES REGLES DE VIE</t>
  </si>
  <si>
    <t>LES EXERCICES DE GRACE ET DE COURTOISIE</t>
  </si>
  <si>
    <t>LES HABITUDES DE TRAVAIL</t>
  </si>
  <si>
    <t>L'ORGANISATION ET L'ENTRETIEN DE L'ESPACE ET DU MATERIEL</t>
  </si>
  <si>
    <t>LE LIEN AVEC LES FAMILLES</t>
  </si>
  <si>
    <t>LES OUTILS DE L'ENSEIGNANT</t>
  </si>
  <si>
    <t>LA POSTURE DE L'ENSEIGNANT</t>
  </si>
  <si>
    <t>L'ATTITUDE DES ADULTES DE LA CLASSE</t>
  </si>
  <si>
    <t>LE DEVELOPPEMENT DU VOCABULAIRE ET L'EXPRESSION DE SOI</t>
  </si>
  <si>
    <t xml:space="preserve"> Vous avez et vous présentez le matériel suivant :</t>
  </si>
  <si>
    <t>Vous avez et vous présentez le matériel suivant :</t>
  </si>
  <si>
    <t xml:space="preserve">Vous avez et vous présentez le matériel suivant :	</t>
  </si>
  <si>
    <t>LE LANGAGE ECRIT</t>
  </si>
  <si>
    <t>LA LECTURE</t>
  </si>
  <si>
    <t>L'ANALYSE DE LA PHRASE NIVEAU 1</t>
  </si>
  <si>
    <t>L'ANALYSE DE LA PHRASE NIVEAU 2</t>
  </si>
  <si>
    <t xml:space="preserve">Vous avez et vous présentez le matériel suivant : </t>
  </si>
  <si>
    <t>LA NUMERATION DE 0 A 9</t>
  </si>
  <si>
    <t>LE PASSAGE A L'ABSTRACTION</t>
  </si>
  <si>
    <t>LA MEMORISATION</t>
  </si>
  <si>
    <t>LA NUMERATION DE 11 A L'INFINI</t>
  </si>
  <si>
    <t>LE SYSTEME DECIMAL</t>
  </si>
  <si>
    <t>Le premier plateau : présentation des quantités</t>
  </si>
  <si>
    <t>Le deuxième plateau : la formation des grands nombres</t>
  </si>
  <si>
    <t>La numération de 11 à 19 : les perles de couleur</t>
  </si>
  <si>
    <t>LES EXERCICES PRELIMINAIRES</t>
  </si>
  <si>
    <t>LE MATERIEL DE VIE PRATIQUE : LES CADRES</t>
  </si>
  <si>
    <t>LE SENS VISUEL</t>
  </si>
  <si>
    <t>LE SENS TACTILE</t>
  </si>
  <si>
    <t>LE SENS OLFACTIF</t>
  </si>
  <si>
    <t>LE SENS STEREOGNOSTIQUE</t>
  </si>
  <si>
    <t>LES AUTRES MATERIELS DE GEOMETRIE</t>
  </si>
  <si>
    <t>LES EXTENSIONS DU SENSORIEL</t>
  </si>
  <si>
    <t>LE SENS GUSTATIF</t>
  </si>
  <si>
    <t>Nombre de OUI dans L'amènagementClasse B2-B4</t>
  </si>
  <si>
    <t>Nombre de OUI dans L'amènagementClasse B6-B7</t>
  </si>
  <si>
    <t>Nombre de NON dans L'amènagementClasse B9-B10</t>
  </si>
  <si>
    <t>Nombre de OUI dans L'amènagementClasse B11</t>
  </si>
  <si>
    <t>Nombre de OUI dans L'amènagementClasse B21-B24</t>
  </si>
  <si>
    <t>Nombre de OUI dans L'amènagementClasse B26-B32</t>
  </si>
  <si>
    <t>Nombre de OUI dans L'amènagementClasse B45-B50</t>
  </si>
  <si>
    <t>Nombre de OUI dans L'amènagementClasse B13-B14</t>
  </si>
  <si>
    <t>Nombre de NON dans L'amènagementClasse B15</t>
  </si>
  <si>
    <t>Nombre de OUI dans L'amènagementClasse B16-B19</t>
  </si>
  <si>
    <t>Nombre de OUI dans L'amènagementClasse B34-B35</t>
  </si>
  <si>
    <t>Nombre de NON dans L'amènagementClasse B36-B37</t>
  </si>
  <si>
    <t>Nombre de OUI dans L'amènagementClasse B38-B43</t>
  </si>
  <si>
    <t>Nombre de OUI dans L'organisationClasse B2-B5</t>
  </si>
  <si>
    <t>activités progressives sur le travail de la pince ;</t>
  </si>
  <si>
    <t>Nombre de OUI dans L'organisationClasse B7-B15</t>
  </si>
  <si>
    <t>Nombre de OUI dans L'organisationClasse B17-B27</t>
  </si>
  <si>
    <t>Nombre de OUI dans L'organisationClasse B29-B36</t>
  </si>
  <si>
    <t>Nombre de OUI dans L'organisationClasse B38-B42</t>
  </si>
  <si>
    <t>Nombre de OUI dans L'organisationClasse B44-B49</t>
  </si>
  <si>
    <t>Nombre de OUI dans L'organisationClasse B51-B59</t>
  </si>
  <si>
    <t>Nombre de OUI dans L'organisationClasse B61-B62</t>
  </si>
  <si>
    <t>Nombre de NON dans L'amènagementClasse B63</t>
  </si>
  <si>
    <t>Nombre de OUI dans L'organisationClasse B64-B65</t>
  </si>
  <si>
    <t>Nombre de OUI dans L'organisationClasse B67-B74</t>
  </si>
  <si>
    <t>Nombre de OUI dans L'organisationClasse B76-B77</t>
  </si>
  <si>
    <t>Nombre de OUI dans Lematerielviepratique B3-B8</t>
  </si>
  <si>
    <t>Nombre de OUI dans Lematerielviepratique B11-B17</t>
  </si>
  <si>
    <t>Nombre de OUI dans Lematerielviepratique B20-B47</t>
  </si>
  <si>
    <t>Nombre de OUI dans Lematerielviepratique B50-B58</t>
  </si>
  <si>
    <t>Nombre de OUI dans Lematerielviepratique B61-B65</t>
  </si>
  <si>
    <t>Nombre de OUI dans Lemateriellangage B3-B8</t>
  </si>
  <si>
    <t>Les nomenclatures classifiées (les parties du corps des mammifères : le cheval)</t>
  </si>
  <si>
    <t>Nombre de OUI dans Lemateriellangage B11-B17</t>
  </si>
  <si>
    <t>La première boîte d'objets (sons simples)</t>
  </si>
  <si>
    <t>La deuxième boîte d'objets (digrammes)</t>
  </si>
  <si>
    <t>Nombre de OUI dans Lemateriellangage B20-B25</t>
  </si>
  <si>
    <t>Nombre de OUI dans Lemateriellangage B28-B34</t>
  </si>
  <si>
    <t>Nombre de OUI dans Lemateriellangage B37-B38</t>
  </si>
  <si>
    <t>Nombre de OUI dans Lematerielsensoriel B3-B11</t>
  </si>
  <si>
    <t>Nombre de OUI dans Lematerielsensoriel B14-B18</t>
  </si>
  <si>
    <t>LE SENS AUDITIF</t>
  </si>
  <si>
    <t>Nombre de OUI dans Lematerielsensoriel B21-B22</t>
  </si>
  <si>
    <t>Nombre de OUI dans Lematerielsensoriel B25</t>
  </si>
  <si>
    <t>Nombre de OUI dans Lematerielsensoriel B28</t>
  </si>
  <si>
    <t>Nombre de OUI dans Lematerielsensoriel B31-34</t>
  </si>
  <si>
    <t>Nombre de OUI dans Lematerielsensoriel B37-46</t>
  </si>
  <si>
    <t>Nombre de OUI dans Lematerielsensoriel B49-67</t>
  </si>
  <si>
    <t>Nombre de OUI dans Lematerielmaths B3-B8</t>
  </si>
  <si>
    <t>Nombre de OUI dans Lematerielmaths B11-B17</t>
  </si>
  <si>
    <t>Nombre de OUI dans Lematerielmaths B20-B26</t>
  </si>
  <si>
    <t>Nombre de OUI dans Lematerielmaths B29-B39</t>
  </si>
  <si>
    <t>Nombre de OUI dans Lematerielmaths B42-B46</t>
  </si>
  <si>
    <t>Somme finale</t>
  </si>
  <si>
    <t>Niveau 1 &lt;70</t>
  </si>
  <si>
    <t>Niveau 2 &gt;70 et &lt;140</t>
  </si>
  <si>
    <t>Niveau 3 &gt;140 et &lt;210</t>
  </si>
  <si>
    <t>Niveau 4 &gt;210</t>
  </si>
  <si>
    <t>OUI</t>
  </si>
  <si>
    <t>NON</t>
  </si>
  <si>
    <r>
      <t xml:space="preserve">L'ECOLE DE L'ENSEIGNANT
 </t>
    </r>
    <r>
      <rPr>
        <sz val="12"/>
        <color theme="1"/>
        <rFont val="Calibri (Corps)"/>
      </rPr>
      <t>Ces informations ne seront pas utilisées sans votre accord</t>
    </r>
  </si>
  <si>
    <t>Bibliothèques</t>
  </si>
  <si>
    <t>Niveau final</t>
  </si>
  <si>
    <t>Résultat</t>
  </si>
  <si>
    <t>Mode d’emploi</t>
  </si>
  <si>
    <t>Afin de définir ensemble vos besoins et les objectifs que vous souhaitez atteindre, veuillez remplir le questionnaire, constitué de 8 onglets de couleur différente.</t>
  </si>
  <si>
    <t>soit vous rentrez du texte ou des chiffres ;</t>
  </si>
  <si>
    <t>soit vous cliquez sur une petite flèche en bas à droite de la case, un double choix OUI/NON apparaît, vous cliquez sur le choix qui vous convient.</t>
  </si>
  <si>
    <t>Il y a 4 niveaux d’expertise dans ce parcours :</t>
  </si>
  <si>
    <r>
      <t>1.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Vous cliquez sur l’onglet de couleur en bas du document.</t>
    </r>
  </si>
  <si>
    <r>
      <t>4.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Une fois que vous avez répondu à tous les items de tous les onglets, vous vous rendez sur le dernier onglet intitulé « Résultat » qui vous donnera votre niveau d’expertise.</t>
    </r>
  </si>
  <si>
    <t>L'enseignant</t>
  </si>
  <si>
    <r>
      <t>2.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Vous lisez chaque item en commençant en haut de la page. Les lignes sont numérotées, à gauche, à partir de 1.</t>
    </r>
  </si>
  <si>
    <r>
      <t>3.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 xml:space="preserve">Pour répondre, vous </t>
    </r>
    <r>
      <rPr>
        <b/>
        <sz val="12"/>
        <color theme="1"/>
        <rFont val="Calibri"/>
        <family val="2"/>
        <scheme val="minor"/>
      </rPr>
      <t>cliquez</t>
    </r>
    <r>
      <rPr>
        <sz val="12"/>
        <color theme="1"/>
        <rFont val="Calibri"/>
        <family val="2"/>
        <scheme val="minor"/>
      </rPr>
      <t xml:space="preserve"> dans la case vide en regard de l’item :</t>
    </r>
  </si>
  <si>
    <t>Découvreuse</t>
  </si>
  <si>
    <t>Exploratrice</t>
  </si>
  <si>
    <t>Aventurière</t>
  </si>
  <si>
    <t>Navigatrice</t>
  </si>
  <si>
    <t>Cadre : boutons pressions</t>
  </si>
  <si>
    <t>Cadre : gros boutons</t>
  </si>
  <si>
    <t>Cadre : petits boutons</t>
  </si>
  <si>
    <t>Cadre : fermeture à glissière</t>
  </si>
  <si>
    <t>Cadre : agrafes</t>
  </si>
  <si>
    <t>Cadre : boucles</t>
  </si>
  <si>
    <t>Cadre : noeuds (rubans)</t>
  </si>
  <si>
    <t>Cadre : laçage (corset ou botte)</t>
  </si>
  <si>
    <t>Cadre : épingles à nourrice</t>
  </si>
  <si>
    <t>Expérience scientifique : l'oxygène rencontre l'eau (bateau)</t>
  </si>
  <si>
    <t>Le tableau de la division</t>
  </si>
  <si>
    <t>LE PARCOURS ET LA CERTIFICATION</t>
  </si>
  <si>
    <t>L’association souhaite aider les enseignants du Public à mettre en œuvre une pédagogie Montessori de qualité, en se formant et en acquérant du matériel spécifique selon leur niveau de pratique.</t>
  </si>
  <si>
    <r>
      <t>C’est pourquoi elle a conçu </t>
    </r>
    <r>
      <rPr>
        <b/>
        <sz val="10"/>
        <color rgb="FF002E4A"/>
        <rFont val="Poppins"/>
      </rPr>
      <t>un PARCOURS en 4 étapes</t>
    </r>
    <r>
      <rPr>
        <sz val="10"/>
        <color rgb="FF002E4A"/>
        <rFont val="Poppins"/>
      </rPr>
      <t> qui mène à l’étape ultime de la Certification.</t>
    </r>
  </si>
  <si>
    <t>La mise en œuvre du projet</t>
  </si>
  <si>
    <t>La mise en œuvre de ce Parcours repose sur la force de l’association : son réseau d’adhérents rassemblés en groupes départementaux, mais aussi les outils numériques qui se développent.</t>
  </si>
  <si>
    <t>Tout cela nous permet d’envisager un tutorat selon le niveau de pratique, à la manière d’un compagnonnage.</t>
  </si>
  <si>
    <t>L’association utilise également son site internet afin de mettre à la disposition de tous le questionnaire d’autoévaluation qui précède l’entrée dans le Parcours.</t>
  </si>
  <si>
    <t>Présentation du Parcours</t>
  </si>
  <si>
    <t>Pour chaque niveau, des bourses de formation correspondant à 30% du montant de la formation avec un plafond de 600 euros et des bourses de matériel d’un montant maximum de 500 euros pourront être attribuées.</t>
  </si>
  <si>
    <t>. la recherche de fonds pour la mise à disposition de bourses de formations et de matériel spécifique ;</t>
  </si>
  <si>
    <t>. l’engagement actif des adhérents à travers les échanges de pratiques, le tutorat, et éventuellement la création d’outils pédagogiques ;</t>
  </si>
  <si>
    <t>. le soutien aux enseignants qui souhaitent mettre en place une pédagogie Montessori de qualité.</t>
  </si>
  <si>
    <r>
      <t>L’AUTOÉVALUATION</t>
    </r>
    <r>
      <rPr>
        <sz val="10"/>
        <color rgb="FF002E4A"/>
        <rFont val="Poppins"/>
      </rPr>
      <t> permet à tout.e enseignant.e, adhérent.e ou non, de mesurer son niveau d’expertise en pédagogie Montessori et de se situer dans le Parcours proposé par l’association.</t>
    </r>
  </si>
  <si>
    <t>Le ou la participant.e au Parcours pourra figurer, s’il ou elle le souhaite, sur une cartographie des pratiques montessoriennes en France.</t>
  </si>
  <si>
    <t>. être enseignant.e et adhérent.e de Public Montessori ;</t>
  </si>
  <si>
    <t xml:space="preserve">. rendre au moins un témoignage pour notre Newsletter ; </t>
  </si>
  <si>
    <t>. tutorer un.e adhérent.e appartenant à son groupe départemental ou non (suivi à distance).</t>
  </si>
  <si>
    <t>Il ou elle signe une convention, liste le matériel dont il ou elle a besoin et renvoie ces documents avec l'autoévaluation à l'adresse suivante : contact@public-montessori.fr</t>
  </si>
  <si>
    <t>Le dossier sera validé par un comité de lecture.</t>
  </si>
  <si>
    <t xml:space="preserve">Le ou la candidate au Parcours s'engage pour 2 ans à : </t>
  </si>
  <si>
    <t>Quelle est la somme allouée annuellement par votre mairie pour l'achat du matériel de classe ?</t>
  </si>
  <si>
    <t xml:space="preserve">Présentation des activités respectant une progression autre </t>
  </si>
  <si>
    <t xml:space="preserve">Présentation des activités respectant la progression suivante : numération de 0 à 9, présentation du système décimal, travail sur le sens des opérations avec la banque, numération de 11 à 19, numération de 11 à 99 </t>
  </si>
  <si>
    <t>Vos présentations individuelles à l'enfant sont données comme un moment privilégié.</t>
  </si>
  <si>
    <t>Ainsi, le Parcours et la Certification font converger toutes les actions de l’association :</t>
  </si>
  <si>
    <r>
      <t xml:space="preserve">Il ou elle peut alors choisir de s’engager dans le Parcours afin d’évoluer dans sa pratique, jusqu’à atteindre la certification. Il y a 4 étapes correspondant à 4 niveaux de pratique :
•	Etape 1 nommée </t>
    </r>
    <r>
      <rPr>
        <i/>
        <sz val="10"/>
        <color rgb="FF002E4A"/>
        <rFont val="Poppins"/>
      </rPr>
      <t>Découvreuse</t>
    </r>
    <r>
      <rPr>
        <sz val="10"/>
        <color rgb="FF002E4A"/>
        <rFont val="Poppins"/>
      </rPr>
      <t xml:space="preserve">
•	Etape 2 nommée </t>
    </r>
    <r>
      <rPr>
        <i/>
        <sz val="10"/>
        <color rgb="FF002E4A"/>
        <rFont val="Poppins"/>
      </rPr>
      <t>Exploratrice</t>
    </r>
    <r>
      <rPr>
        <sz val="10"/>
        <color rgb="FF002E4A"/>
        <rFont val="Poppins"/>
      </rPr>
      <t xml:space="preserve">
•	Etape 3 nommée </t>
    </r>
    <r>
      <rPr>
        <i/>
        <sz val="10"/>
        <color rgb="FF002E4A"/>
        <rFont val="Poppins"/>
      </rPr>
      <t>Aventurière</t>
    </r>
    <r>
      <rPr>
        <sz val="10"/>
        <color rgb="FF002E4A"/>
        <rFont val="Poppins"/>
      </rPr>
      <t xml:space="preserve">
•	Etape 4 nommée </t>
    </r>
    <r>
      <rPr>
        <i/>
        <sz val="10"/>
        <color rgb="FF002E4A"/>
        <rFont val="Poppins"/>
      </rPr>
      <t>Navigatrice</t>
    </r>
  </si>
  <si>
    <t>. organiser, selon son niveau d’expertise, au moins une visioconférence sur une thématique ;</t>
  </si>
  <si>
    <t>Vous pouvez alors remplir le dossier de candidature pour vous engager dans le parcours et ainsi bénéficier de bourses pour la formation et/ou pour l'achat de matériel.</t>
  </si>
  <si>
    <t>·      Découvreuse</t>
  </si>
  <si>
    <t>·      Exploratrice</t>
  </si>
  <si>
    <t>·      Aventurière</t>
  </si>
  <si>
    <t>·      Navigatrice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</si>
</sst>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 (Corps)"/>
    </font>
    <font>
      <sz val="26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rgb="FF222222"/>
      <name val="Segoe UI"/>
      <family val="2"/>
    </font>
    <font>
      <b/>
      <sz val="22"/>
      <color rgb="FF002E4A"/>
      <name val="Arial"/>
      <family val="2"/>
    </font>
    <font>
      <sz val="10"/>
      <color rgb="FF002E4A"/>
      <name val="Poppins"/>
    </font>
    <font>
      <b/>
      <sz val="10"/>
      <color rgb="FF002E4A"/>
      <name val="Poppins"/>
    </font>
    <font>
      <u/>
      <sz val="11"/>
      <color theme="10"/>
      <name val="Calibri"/>
      <family val="2"/>
      <scheme val="minor"/>
    </font>
    <font>
      <i/>
      <sz val="10"/>
      <color rgb="FF002E4A"/>
      <name val="Poppins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9C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B099"/>
        <bgColor indexed="64"/>
      </patternFill>
    </fill>
    <fill>
      <patternFill patternType="solid">
        <fgColor rgb="FFBFA47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CEE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8AF8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7DEE7"/>
        <bgColor indexed="64"/>
      </patternFill>
    </fill>
    <fill>
      <patternFill patternType="solid">
        <fgColor theme="4" tint="0.399975585192419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rgb="FFFF79C7"/>
      </left>
      <right style="thin">
        <color rgb="FFFF79C7"/>
      </right>
      <top style="thin">
        <color rgb="FFFF79C7"/>
      </top>
      <bottom style="thin">
        <color rgb="FFFF79C7"/>
      </bottom>
      <diagonal/>
    </border>
    <border>
      <left style="thin">
        <color rgb="FFFF79C7"/>
      </left>
      <right style="thin">
        <color rgb="FFFF79C7"/>
      </right>
      <top/>
      <bottom style="thin">
        <color rgb="FFFF79C7"/>
      </bottom>
      <diagonal/>
    </border>
    <border>
      <left style="thin">
        <color rgb="FFA64E83"/>
      </left>
      <right/>
      <top style="thin">
        <color rgb="FFA64E83"/>
      </top>
      <bottom/>
      <diagonal/>
    </border>
    <border>
      <left/>
      <right style="thin">
        <color rgb="FFA64E83"/>
      </right>
      <top style="thin">
        <color rgb="FFA64E83"/>
      </top>
      <bottom/>
      <diagonal/>
    </border>
    <border>
      <left style="thin">
        <color rgb="FFA64E83"/>
      </left>
      <right/>
      <top/>
      <bottom style="thin">
        <color rgb="FFA64E83"/>
      </bottom>
      <diagonal/>
    </border>
    <border>
      <left/>
      <right style="thin">
        <color rgb="FFA64E83"/>
      </right>
      <top/>
      <bottom style="thin">
        <color rgb="FFA64E83"/>
      </bottom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/>
      <diagonal/>
    </border>
    <border>
      <left/>
      <right style="thin">
        <color theme="7" tint="-0.24994659260841701"/>
      </right>
      <top style="thin">
        <color theme="7" tint="-0.24994659260841701"/>
      </top>
      <bottom/>
      <diagonal/>
    </border>
    <border>
      <left style="thin">
        <color theme="7" tint="-0.24994659260841701"/>
      </left>
      <right/>
      <top/>
      <bottom/>
      <diagonal/>
    </border>
    <border>
      <left/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/>
      <top/>
      <bottom style="thin">
        <color theme="7" tint="-0.24994659260841701"/>
      </bottom>
      <diagonal/>
    </border>
    <border>
      <left/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right"/>
    </xf>
    <xf numFmtId="0" fontId="0" fillId="0" borderId="11" xfId="0" applyBorder="1"/>
    <xf numFmtId="0" fontId="2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4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41" borderId="12" xfId="0" applyFont="1" applyFill="1" applyBorder="1" applyAlignment="1">
      <alignment vertical="center"/>
    </xf>
    <xf numFmtId="0" fontId="3" fillId="41" borderId="12" xfId="0" applyFont="1" applyFill="1" applyBorder="1" applyAlignment="1">
      <alignment vertical="center" wrapText="1"/>
    </xf>
    <xf numFmtId="0" fontId="3" fillId="41" borderId="13" xfId="0" applyFont="1" applyFill="1" applyBorder="1" applyAlignment="1">
      <alignment vertical="center"/>
    </xf>
    <xf numFmtId="0" fontId="3" fillId="41" borderId="10" xfId="0" applyFont="1" applyFill="1" applyBorder="1" applyAlignment="1">
      <alignment vertical="center"/>
    </xf>
    <xf numFmtId="0" fontId="3" fillId="41" borderId="0" xfId="0" applyFont="1" applyFill="1" applyAlignment="1">
      <alignment vertical="center"/>
    </xf>
    <xf numFmtId="0" fontId="3" fillId="41" borderId="0" xfId="0" applyFont="1" applyFill="1" applyAlignment="1">
      <alignment vertical="center" wrapText="1"/>
    </xf>
    <xf numFmtId="0" fontId="3" fillId="41" borderId="11" xfId="0" applyFont="1" applyFill="1" applyBorder="1" applyAlignment="1">
      <alignment vertical="center"/>
    </xf>
    <xf numFmtId="0" fontId="3" fillId="42" borderId="0" xfId="0" applyFont="1" applyFill="1" applyAlignment="1">
      <alignment vertical="center"/>
    </xf>
    <xf numFmtId="0" fontId="3" fillId="42" borderId="0" xfId="0" applyFont="1" applyFill="1" applyAlignment="1">
      <alignment vertical="center" wrapText="1"/>
    </xf>
    <xf numFmtId="0" fontId="3" fillId="42" borderId="11" xfId="0" applyFont="1" applyFill="1" applyBorder="1" applyAlignment="1">
      <alignment vertical="center" wrapText="1"/>
    </xf>
    <xf numFmtId="0" fontId="3" fillId="43" borderId="0" xfId="0" applyFont="1" applyFill="1" applyAlignment="1">
      <alignment vertical="center"/>
    </xf>
    <xf numFmtId="0" fontId="3" fillId="43" borderId="11" xfId="0" applyFont="1" applyFill="1" applyBorder="1" applyAlignment="1">
      <alignment vertical="center"/>
    </xf>
    <xf numFmtId="0" fontId="3" fillId="44" borderId="0" xfId="0" applyFont="1" applyFill="1" applyAlignment="1">
      <alignment vertical="center"/>
    </xf>
    <xf numFmtId="0" fontId="3" fillId="44" borderId="11" xfId="0" applyFont="1" applyFill="1" applyBorder="1" applyAlignment="1">
      <alignment vertical="center"/>
    </xf>
    <xf numFmtId="0" fontId="3" fillId="45" borderId="0" xfId="0" applyFont="1" applyFill="1"/>
    <xf numFmtId="0" fontId="3" fillId="45" borderId="0" xfId="0" applyFont="1" applyFill="1" applyAlignment="1">
      <alignment vertical="center"/>
    </xf>
    <xf numFmtId="0" fontId="3" fillId="45" borderId="11" xfId="0" applyFont="1" applyFill="1" applyBorder="1" applyAlignment="1">
      <alignment vertical="center"/>
    </xf>
    <xf numFmtId="0" fontId="4" fillId="40" borderId="11" xfId="0" applyFont="1" applyFill="1" applyBorder="1" applyAlignment="1">
      <alignment horizontal="left" vertical="center"/>
    </xf>
    <xf numFmtId="0" fontId="0" fillId="4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40" borderId="14" xfId="0" applyFill="1" applyBorder="1" applyProtection="1">
      <protection locked="0"/>
    </xf>
    <xf numFmtId="0" fontId="4" fillId="40" borderId="14" xfId="0" applyFont="1" applyFill="1" applyBorder="1" applyProtection="1">
      <protection locked="0"/>
    </xf>
    <xf numFmtId="0" fontId="0" fillId="40" borderId="14" xfId="0" applyFill="1" applyBorder="1" applyAlignment="1" applyProtection="1">
      <alignment horizontal="center"/>
      <protection locked="0"/>
    </xf>
    <xf numFmtId="0" fontId="4" fillId="40" borderId="14" xfId="0" applyFont="1" applyFill="1" applyBorder="1" applyAlignment="1" applyProtection="1">
      <alignment horizontal="center"/>
      <protection locked="0"/>
    </xf>
    <xf numFmtId="14" fontId="0" fillId="40" borderId="15" xfId="0" applyNumberFormat="1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/>
      <protection locked="0"/>
    </xf>
    <xf numFmtId="0" fontId="4" fillId="40" borderId="20" xfId="0" applyFont="1" applyFill="1" applyBorder="1" applyProtection="1">
      <protection locked="0"/>
    </xf>
    <xf numFmtId="0" fontId="4" fillId="40" borderId="15" xfId="0" applyFont="1" applyFill="1" applyBorder="1" applyProtection="1">
      <protection locked="0"/>
    </xf>
    <xf numFmtId="0" fontId="0" fillId="40" borderId="20" xfId="0" applyFill="1" applyBorder="1" applyAlignment="1" applyProtection="1">
      <alignment horizontal="center"/>
      <protection locked="0"/>
    </xf>
    <xf numFmtId="0" fontId="4" fillId="40" borderId="15" xfId="0" applyFont="1" applyFill="1" applyBorder="1" applyAlignment="1" applyProtection="1">
      <alignment horizontal="center"/>
      <protection locked="0"/>
    </xf>
    <xf numFmtId="0" fontId="0" fillId="41" borderId="21" xfId="0" applyFill="1" applyBorder="1" applyProtection="1">
      <protection locked="0"/>
    </xf>
    <xf numFmtId="0" fontId="0" fillId="41" borderId="22" xfId="0" applyFill="1" applyBorder="1" applyProtection="1">
      <protection locked="0"/>
    </xf>
    <xf numFmtId="0" fontId="0" fillId="42" borderId="27" xfId="0" applyFill="1" applyBorder="1" applyProtection="1">
      <protection locked="0"/>
    </xf>
    <xf numFmtId="0" fontId="0" fillId="42" borderId="28" xfId="0" applyFill="1" applyBorder="1" applyProtection="1">
      <protection locked="0"/>
    </xf>
    <xf numFmtId="0" fontId="3" fillId="41" borderId="21" xfId="0" applyFont="1" applyFill="1" applyBorder="1" applyAlignment="1" applyProtection="1">
      <alignment vertical="center"/>
      <protection locked="0"/>
    </xf>
    <xf numFmtId="0" fontId="0" fillId="44" borderId="41" xfId="0" applyFill="1" applyBorder="1" applyProtection="1">
      <protection locked="0"/>
    </xf>
    <xf numFmtId="0" fontId="2" fillId="45" borderId="0" xfId="0" applyFont="1" applyFill="1" applyAlignment="1">
      <alignment vertical="center"/>
    </xf>
    <xf numFmtId="0" fontId="3" fillId="45" borderId="42" xfId="0" applyFont="1" applyFill="1" applyBorder="1" applyAlignment="1" applyProtection="1">
      <alignment vertical="center"/>
      <protection locked="0"/>
    </xf>
    <xf numFmtId="0" fontId="0" fillId="43" borderId="55" xfId="0" applyFill="1" applyBorder="1" applyProtection="1">
      <protection locked="0"/>
    </xf>
    <xf numFmtId="0" fontId="23" fillId="0" borderId="0" xfId="0" applyFont="1" applyAlignment="1">
      <alignment horizontal="center" vertical="center"/>
    </xf>
    <xf numFmtId="0" fontId="1" fillId="0" borderId="0" xfId="0" applyFont="1"/>
    <xf numFmtId="0" fontId="26" fillId="0" borderId="0" xfId="0" applyFont="1" applyAlignment="1">
      <alignment vertical="center"/>
    </xf>
    <xf numFmtId="0" fontId="28" fillId="46" borderId="0" xfId="0" applyFont="1" applyFill="1" applyAlignment="1">
      <alignment horizontal="center" vertical="center"/>
    </xf>
    <xf numFmtId="0" fontId="1" fillId="47" borderId="0" xfId="0" applyFont="1" applyFill="1" applyAlignment="1">
      <alignment vertical="center"/>
    </xf>
    <xf numFmtId="0" fontId="1" fillId="47" borderId="0" xfId="0" applyFont="1" applyFill="1"/>
    <xf numFmtId="0" fontId="1" fillId="47" borderId="0" xfId="0" applyFont="1" applyFill="1" applyAlignment="1">
      <alignment horizontal="left" vertical="center" indent="6"/>
    </xf>
    <xf numFmtId="0" fontId="0" fillId="47" borderId="0" xfId="0" applyFill="1"/>
    <xf numFmtId="0" fontId="30" fillId="0" borderId="0" xfId="0" applyFont="1"/>
    <xf numFmtId="0" fontId="1" fillId="41" borderId="0" xfId="0" applyFont="1" applyFill="1" applyAlignment="1">
      <alignment vertical="center"/>
    </xf>
    <xf numFmtId="0" fontId="1" fillId="45" borderId="0" xfId="0" applyFont="1" applyFill="1" applyAlignment="1">
      <alignment vertical="center"/>
    </xf>
    <xf numFmtId="0" fontId="1" fillId="43" borderId="0" xfId="0" applyFont="1" applyFill="1" applyAlignment="1">
      <alignment vertical="center"/>
    </xf>
    <xf numFmtId="0" fontId="3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34" fillId="0" borderId="0" xfId="42"/>
    <xf numFmtId="0" fontId="1" fillId="40" borderId="0" xfId="0" applyFont="1" applyFill="1" applyAlignment="1">
      <alignment horizontal="left" vertical="center"/>
    </xf>
    <xf numFmtId="0" fontId="1" fillId="41" borderId="0" xfId="0" applyFont="1" applyFill="1" applyAlignment="1">
      <alignment vertical="center" wrapText="1"/>
    </xf>
    <xf numFmtId="0" fontId="1" fillId="42" borderId="0" xfId="0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1" fillId="48" borderId="0" xfId="0" applyFont="1" applyFill="1" applyAlignment="1">
      <alignment horizontal="center" vertical="center"/>
    </xf>
    <xf numFmtId="0" fontId="33" fillId="44" borderId="0" xfId="0" applyFont="1" applyFill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26" fillId="44" borderId="0" xfId="0" applyFont="1" applyFill="1" applyAlignment="1">
      <alignment horizontal="center" vertical="center"/>
    </xf>
    <xf numFmtId="0" fontId="1" fillId="47" borderId="0" xfId="0" applyFont="1" applyFill="1" applyAlignment="1">
      <alignment horizontal="left" vertical="center" wrapText="1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center" vertical="center"/>
    </xf>
    <xf numFmtId="0" fontId="23" fillId="35" borderId="29" xfId="0" applyFont="1" applyFill="1" applyBorder="1" applyAlignment="1">
      <alignment horizontal="center" vertical="center"/>
    </xf>
    <xf numFmtId="0" fontId="23" fillId="35" borderId="30" xfId="0" applyFont="1" applyFill="1" applyBorder="1" applyAlignment="1">
      <alignment horizontal="center" vertical="center"/>
    </xf>
    <xf numFmtId="0" fontId="23" fillId="35" borderId="31" xfId="0" applyFont="1" applyFill="1" applyBorder="1" applyAlignment="1">
      <alignment horizontal="center" vertical="center"/>
    </xf>
    <xf numFmtId="0" fontId="23" fillId="35" borderId="32" xfId="0" applyFont="1" applyFill="1" applyBorder="1" applyAlignment="1">
      <alignment horizontal="center" vertical="center"/>
    </xf>
    <xf numFmtId="0" fontId="22" fillId="35" borderId="29" xfId="0" applyFont="1" applyFill="1" applyBorder="1" applyAlignment="1">
      <alignment horizontal="center" vertical="center"/>
    </xf>
    <xf numFmtId="0" fontId="22" fillId="35" borderId="30" xfId="0" applyFont="1" applyFill="1" applyBorder="1" applyAlignment="1">
      <alignment horizontal="center" vertical="center"/>
    </xf>
    <xf numFmtId="0" fontId="23" fillId="38" borderId="23" xfId="0" applyFont="1" applyFill="1" applyBorder="1" applyAlignment="1">
      <alignment horizontal="center" vertical="center"/>
    </xf>
    <xf numFmtId="0" fontId="23" fillId="38" borderId="24" xfId="0" applyFont="1" applyFill="1" applyBorder="1" applyAlignment="1">
      <alignment horizontal="center" vertical="center"/>
    </xf>
    <xf numFmtId="0" fontId="23" fillId="38" borderId="33" xfId="0" applyFont="1" applyFill="1" applyBorder="1" applyAlignment="1">
      <alignment horizontal="center" vertical="center"/>
    </xf>
    <xf numFmtId="0" fontId="23" fillId="38" borderId="34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26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23" fillId="36" borderId="35" xfId="0" applyFont="1" applyFill="1" applyBorder="1" applyAlignment="1">
      <alignment horizontal="center" vertical="center"/>
    </xf>
    <xf numFmtId="0" fontId="23" fillId="36" borderId="36" xfId="0" applyFont="1" applyFill="1" applyBorder="1" applyAlignment="1">
      <alignment horizontal="center" vertical="center"/>
    </xf>
    <xf numFmtId="0" fontId="23" fillId="36" borderId="37" xfId="0" applyFont="1" applyFill="1" applyBorder="1" applyAlignment="1">
      <alignment horizontal="center" vertical="center"/>
    </xf>
    <xf numFmtId="0" fontId="23" fillId="36" borderId="38" xfId="0" applyFont="1" applyFill="1" applyBorder="1" applyAlignment="1">
      <alignment horizontal="center" vertical="center"/>
    </xf>
    <xf numFmtId="0" fontId="22" fillId="39" borderId="47" xfId="0" applyFont="1" applyFill="1" applyBorder="1" applyAlignment="1">
      <alignment horizontal="center" vertical="center"/>
    </xf>
    <xf numFmtId="0" fontId="22" fillId="39" borderId="48" xfId="0" applyFont="1" applyFill="1" applyBorder="1" applyAlignment="1">
      <alignment horizontal="center" vertical="center"/>
    </xf>
    <xf numFmtId="0" fontId="23" fillId="39" borderId="43" xfId="0" applyFont="1" applyFill="1" applyBorder="1" applyAlignment="1">
      <alignment horizontal="center" vertical="center"/>
    </xf>
    <xf numFmtId="0" fontId="23" fillId="39" borderId="44" xfId="0" applyFont="1" applyFill="1" applyBorder="1" applyAlignment="1">
      <alignment horizontal="center" vertical="center"/>
    </xf>
    <xf numFmtId="0" fontId="23" fillId="39" borderId="45" xfId="0" applyFont="1" applyFill="1" applyBorder="1" applyAlignment="1">
      <alignment horizontal="center" vertical="center"/>
    </xf>
    <xf numFmtId="0" fontId="23" fillId="39" borderId="46" xfId="0" applyFont="1" applyFill="1" applyBorder="1" applyAlignment="1">
      <alignment horizontal="center" vertical="center"/>
    </xf>
    <xf numFmtId="0" fontId="23" fillId="37" borderId="49" xfId="0" applyFont="1" applyFill="1" applyBorder="1" applyAlignment="1">
      <alignment horizontal="center" vertical="center"/>
    </xf>
    <xf numFmtId="0" fontId="23" fillId="37" borderId="50" xfId="0" applyFont="1" applyFill="1" applyBorder="1" applyAlignment="1">
      <alignment horizontal="center" vertical="center"/>
    </xf>
    <xf numFmtId="0" fontId="23" fillId="37" borderId="51" xfId="0" applyFont="1" applyFill="1" applyBorder="1" applyAlignment="1">
      <alignment horizontal="center" vertical="center"/>
    </xf>
    <xf numFmtId="0" fontId="23" fillId="37" borderId="52" xfId="0" applyFont="1" applyFill="1" applyBorder="1" applyAlignment="1">
      <alignment horizontal="center" vertical="center"/>
    </xf>
    <xf numFmtId="0" fontId="3" fillId="37" borderId="53" xfId="0" applyFont="1" applyFill="1" applyBorder="1" applyAlignment="1">
      <alignment horizontal="center" vertical="center"/>
    </xf>
    <xf numFmtId="0" fontId="3" fillId="37" borderId="52" xfId="0" applyFont="1" applyFill="1" applyBorder="1" applyAlignment="1">
      <alignment horizontal="center" vertical="center"/>
    </xf>
    <xf numFmtId="0" fontId="3" fillId="37" borderId="54" xfId="0" applyFont="1" applyFill="1" applyBorder="1" applyAlignment="1">
      <alignment horizontal="center" vertic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FB099"/>
      <color rgb="FFD7DEE7"/>
      <color rgb="FFEFF8FF"/>
      <color rgb="FFFFF5E4"/>
      <color rgb="FFA64E83"/>
      <color rgb="FFFF79C7"/>
      <color rgb="FFFFDC9A"/>
      <color rgb="FFD8AF88"/>
      <color rgb="FFBFA471"/>
      <color rgb="FFF2C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58BEF-1898-5A49-BCBD-6C467012A666}">
  <dimension ref="A1:N26"/>
  <sheetViews>
    <sheetView showGridLines="0" topLeftCell="A13" workbookViewId="0">
      <selection activeCell="A4" sqref="A4:G4"/>
    </sheetView>
  </sheetViews>
  <sheetFormatPr baseColWidth="10" defaultRowHeight="14.4"/>
  <cols>
    <col min="7" max="7" width="13.33203125" customWidth="1"/>
  </cols>
  <sheetData>
    <row r="1" spans="1:7" ht="55.8" customHeight="1">
      <c r="A1" s="67" t="s">
        <v>466</v>
      </c>
      <c r="B1" s="67"/>
      <c r="C1" s="67"/>
      <c r="D1" s="67"/>
      <c r="E1" s="67"/>
      <c r="F1" s="67"/>
      <c r="G1" s="67"/>
    </row>
    <row r="2" spans="1:7" ht="18" customHeight="1">
      <c r="A2" s="65"/>
      <c r="B2" s="65"/>
      <c r="C2" s="65"/>
      <c r="D2" s="65"/>
      <c r="E2" s="65"/>
      <c r="F2" s="65"/>
      <c r="G2" s="65"/>
    </row>
    <row r="3" spans="1:7" ht="45" customHeight="1">
      <c r="A3" s="68" t="s">
        <v>473</v>
      </c>
      <c r="B3" s="68"/>
      <c r="C3" s="68"/>
      <c r="D3" s="68"/>
      <c r="E3" s="68"/>
      <c r="F3" s="68"/>
      <c r="G3" s="68"/>
    </row>
    <row r="4" spans="1:7" ht="70.8" customHeight="1">
      <c r="A4" s="66" t="s">
        <v>467</v>
      </c>
      <c r="B4" s="66"/>
      <c r="C4" s="66"/>
      <c r="D4" s="66"/>
      <c r="E4" s="66"/>
      <c r="F4" s="66"/>
      <c r="G4" s="66"/>
    </row>
    <row r="5" spans="1:7" ht="42.6" customHeight="1">
      <c r="A5" s="66" t="s">
        <v>468</v>
      </c>
      <c r="B5" s="66"/>
      <c r="C5" s="66"/>
      <c r="D5" s="66"/>
      <c r="E5" s="66"/>
      <c r="F5" s="66"/>
      <c r="G5" s="66"/>
    </row>
    <row r="6" spans="1:7" ht="26.4" customHeight="1">
      <c r="A6" s="66" t="s">
        <v>490</v>
      </c>
      <c r="B6" s="66"/>
      <c r="C6" s="66"/>
      <c r="D6" s="66"/>
      <c r="E6" s="66"/>
      <c r="F6" s="66"/>
      <c r="G6" s="66"/>
    </row>
    <row r="7" spans="1:7" ht="44.4" customHeight="1">
      <c r="A7" s="66" t="s">
        <v>475</v>
      </c>
      <c r="B7" s="66"/>
      <c r="C7" s="66"/>
      <c r="D7" s="66"/>
      <c r="E7" s="66"/>
      <c r="F7" s="66"/>
      <c r="G7" s="66"/>
    </row>
    <row r="8" spans="1:7" ht="38.4" customHeight="1">
      <c r="A8" s="66" t="s">
        <v>476</v>
      </c>
      <c r="B8" s="66"/>
      <c r="C8" s="66"/>
      <c r="D8" s="66"/>
      <c r="E8" s="66"/>
      <c r="F8" s="66"/>
      <c r="G8" s="66"/>
    </row>
    <row r="9" spans="1:7" ht="43.2" customHeight="1">
      <c r="A9" s="66" t="s">
        <v>477</v>
      </c>
      <c r="B9" s="66"/>
      <c r="C9" s="66"/>
      <c r="D9" s="66"/>
      <c r="E9" s="66"/>
      <c r="F9" s="66"/>
      <c r="G9" s="66"/>
    </row>
    <row r="10" spans="1:7" ht="13.2" customHeight="1">
      <c r="A10" s="59"/>
      <c r="B10" s="59"/>
      <c r="C10" s="59"/>
      <c r="D10" s="59"/>
      <c r="E10" s="59"/>
      <c r="F10" s="59"/>
      <c r="G10" s="59"/>
    </row>
    <row r="11" spans="1:7" ht="45" customHeight="1">
      <c r="A11" s="68" t="s">
        <v>469</v>
      </c>
      <c r="B11" s="68"/>
      <c r="C11" s="68"/>
      <c r="D11" s="68"/>
      <c r="E11" s="68"/>
      <c r="F11" s="68"/>
      <c r="G11" s="68"/>
    </row>
    <row r="12" spans="1:7" ht="10.199999999999999" customHeight="1">
      <c r="A12" s="59"/>
      <c r="B12" s="59"/>
      <c r="C12" s="59"/>
      <c r="D12" s="59"/>
      <c r="E12" s="59"/>
      <c r="F12" s="59"/>
      <c r="G12" s="59"/>
    </row>
    <row r="13" spans="1:7" ht="62.4" customHeight="1">
      <c r="A13" s="66" t="s">
        <v>470</v>
      </c>
      <c r="B13" s="66"/>
      <c r="C13" s="66"/>
      <c r="D13" s="66"/>
      <c r="E13" s="66"/>
      <c r="F13" s="66"/>
      <c r="G13" s="66"/>
    </row>
    <row r="14" spans="1:7" ht="40.200000000000003" customHeight="1">
      <c r="A14" s="66" t="s">
        <v>471</v>
      </c>
      <c r="B14" s="66"/>
      <c r="C14" s="66"/>
      <c r="D14" s="66"/>
      <c r="E14" s="66"/>
      <c r="F14" s="66"/>
      <c r="G14" s="66"/>
    </row>
    <row r="15" spans="1:7" ht="43.8" customHeight="1">
      <c r="A15" s="66" t="s">
        <v>472</v>
      </c>
      <c r="B15" s="66"/>
      <c r="C15" s="66"/>
      <c r="D15" s="66"/>
      <c r="E15" s="66"/>
      <c r="F15" s="66"/>
      <c r="G15" s="66"/>
    </row>
    <row r="16" spans="1:7" ht="63" customHeight="1">
      <c r="A16" s="69" t="s">
        <v>478</v>
      </c>
      <c r="B16" s="69"/>
      <c r="C16" s="69"/>
      <c r="D16" s="69"/>
      <c r="E16" s="69"/>
      <c r="F16" s="69"/>
      <c r="G16" s="69"/>
    </row>
    <row r="17" spans="1:14" ht="145.19999999999999" customHeight="1">
      <c r="A17" s="66" t="s">
        <v>491</v>
      </c>
      <c r="B17" s="66"/>
      <c r="C17" s="66"/>
      <c r="D17" s="66"/>
      <c r="E17" s="66"/>
      <c r="F17" s="66"/>
      <c r="G17" s="66"/>
    </row>
    <row r="18" spans="1:14" ht="64.2" customHeight="1">
      <c r="A18" s="66" t="s">
        <v>474</v>
      </c>
      <c r="B18" s="66"/>
      <c r="C18" s="66"/>
      <c r="D18" s="66"/>
      <c r="E18" s="66"/>
      <c r="F18" s="66"/>
      <c r="G18" s="66"/>
    </row>
    <row r="19" spans="1:14" ht="22.2" customHeight="1">
      <c r="A19" s="66" t="s">
        <v>485</v>
      </c>
      <c r="B19" s="66"/>
      <c r="C19" s="66"/>
      <c r="D19" s="66"/>
      <c r="E19" s="66"/>
      <c r="F19" s="66"/>
      <c r="G19" s="66"/>
    </row>
    <row r="20" spans="1:14" ht="19.8" customHeight="1">
      <c r="A20" s="66" t="s">
        <v>480</v>
      </c>
      <c r="B20" s="66"/>
      <c r="C20" s="66"/>
      <c r="D20" s="66"/>
      <c r="E20" s="66"/>
      <c r="F20" s="66"/>
      <c r="G20" s="66"/>
    </row>
    <row r="21" spans="1:14" ht="21.6" customHeight="1">
      <c r="A21" s="66" t="s">
        <v>481</v>
      </c>
      <c r="B21" s="66"/>
      <c r="C21" s="66"/>
      <c r="D21" s="66"/>
      <c r="E21" s="66"/>
      <c r="F21" s="66"/>
      <c r="G21" s="66"/>
      <c r="H21" s="59"/>
      <c r="I21" s="59"/>
      <c r="J21" s="59"/>
      <c r="K21" s="59"/>
      <c r="L21" s="59"/>
      <c r="M21" s="59"/>
      <c r="N21" s="59"/>
    </row>
    <row r="22" spans="1:14" ht="34.200000000000003" customHeight="1">
      <c r="A22" s="66" t="s">
        <v>492</v>
      </c>
      <c r="B22" s="66"/>
      <c r="C22" s="66"/>
      <c r="D22" s="66"/>
      <c r="E22" s="66"/>
      <c r="F22" s="66"/>
      <c r="G22" s="66"/>
      <c r="H22" s="59"/>
      <c r="I22" s="59"/>
      <c r="J22" s="59"/>
      <c r="K22" s="59"/>
      <c r="L22" s="59"/>
      <c r="M22" s="59"/>
      <c r="N22" s="59"/>
    </row>
    <row r="23" spans="1:14" ht="33" customHeight="1">
      <c r="A23" s="66" t="s">
        <v>482</v>
      </c>
      <c r="B23" s="66"/>
      <c r="C23" s="66"/>
      <c r="D23" s="66"/>
      <c r="E23" s="66"/>
      <c r="F23" s="66"/>
      <c r="G23" s="66"/>
    </row>
    <row r="24" spans="1:14" ht="40.799999999999997" customHeight="1">
      <c r="A24" s="66" t="s">
        <v>483</v>
      </c>
      <c r="B24" s="66"/>
      <c r="C24" s="66"/>
      <c r="D24" s="66"/>
      <c r="E24" s="66"/>
      <c r="F24" s="66"/>
      <c r="G24" s="66"/>
    </row>
    <row r="25" spans="1:14" ht="20.399999999999999" customHeight="1">
      <c r="A25" s="66" t="s">
        <v>484</v>
      </c>
      <c r="B25" s="66"/>
      <c r="C25" s="66"/>
      <c r="D25" s="66"/>
      <c r="E25" s="66"/>
      <c r="F25" s="66"/>
      <c r="G25" s="66"/>
    </row>
    <row r="26" spans="1:14" ht="39" customHeight="1">
      <c r="A26" s="66" t="s">
        <v>479</v>
      </c>
      <c r="B26" s="66"/>
      <c r="C26" s="66"/>
      <c r="D26" s="66"/>
      <c r="E26" s="66"/>
      <c r="F26" s="66"/>
      <c r="G26" s="66"/>
      <c r="H26" s="61"/>
    </row>
  </sheetData>
  <sheetProtection algorithmName="SHA-512" hashValue="XxqMgiemB+vbnBQHKONzP2xjjyeDsef4+VS0kTRfOYjMP9X8fDyfwmhsRBJ7F1jznomnuBXTCIxrljMcAn/IQw==" saltValue="1bZSeThfD3rtAZMtWUIL7w==" spinCount="100000" sheet="1" objects="1" scenarios="1"/>
  <mergeCells count="23">
    <mergeCell ref="A24:G24"/>
    <mergeCell ref="A26:G26"/>
    <mergeCell ref="A25:G25"/>
    <mergeCell ref="A14:G14"/>
    <mergeCell ref="A15:G15"/>
    <mergeCell ref="A16:G16"/>
    <mergeCell ref="A17:G17"/>
    <mergeCell ref="A18:G18"/>
    <mergeCell ref="A23:G23"/>
    <mergeCell ref="A6:G6"/>
    <mergeCell ref="A21:G21"/>
    <mergeCell ref="A20:G20"/>
    <mergeCell ref="A22:G22"/>
    <mergeCell ref="A1:G1"/>
    <mergeCell ref="A3:G3"/>
    <mergeCell ref="A4:G4"/>
    <mergeCell ref="A5:G5"/>
    <mergeCell ref="A7:G7"/>
    <mergeCell ref="A8:G8"/>
    <mergeCell ref="A9:G9"/>
    <mergeCell ref="A11:G11"/>
    <mergeCell ref="A13:G13"/>
    <mergeCell ref="A19:G19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4184C-3BC9-4F1F-AE65-3CD470CB03F6}">
  <dimension ref="A1:B69"/>
  <sheetViews>
    <sheetView topLeftCell="A58" zoomScale="170" zoomScaleNormal="170" workbookViewId="0">
      <selection activeCell="B69" sqref="B69"/>
    </sheetView>
  </sheetViews>
  <sheetFormatPr baseColWidth="10" defaultRowHeight="14.4"/>
  <cols>
    <col min="1" max="1" width="38" customWidth="1"/>
    <col min="2" max="2" width="14.6640625" customWidth="1"/>
  </cols>
  <sheetData>
    <row r="1" spans="1:2">
      <c r="A1" t="s">
        <v>377</v>
      </c>
      <c r="B1">
        <f>COUNTIF('L''aménagement matériel classe'!B3:B5,"OUI")</f>
        <v>0</v>
      </c>
    </row>
    <row r="2" spans="1:2">
      <c r="A2" t="s">
        <v>378</v>
      </c>
      <c r="B2">
        <f>COUNTIF('L''aménagement matériel classe'!B8:B9,"OUI")</f>
        <v>0</v>
      </c>
    </row>
    <row r="3" spans="1:2">
      <c r="A3" s="2" t="s">
        <v>379</v>
      </c>
      <c r="B3" s="2">
        <f>COUNTIF('L''aménagement matériel classe'!B12:B13,"NON")</f>
        <v>0</v>
      </c>
    </row>
    <row r="4" spans="1:2">
      <c r="A4" s="2" t="s">
        <v>380</v>
      </c>
      <c r="B4">
        <f>COUNTIF('L''aménagement matériel classe'!B14,"OUI")</f>
        <v>0</v>
      </c>
    </row>
    <row r="5" spans="1:2">
      <c r="A5" t="s">
        <v>384</v>
      </c>
      <c r="B5">
        <f>COUNTIF('L''aménagement matériel classe'!B17:B18,"OUI")</f>
        <v>0</v>
      </c>
    </row>
    <row r="6" spans="1:2">
      <c r="A6" s="2" t="s">
        <v>385</v>
      </c>
      <c r="B6">
        <f>COUNTIF('L''aménagement matériel classe'!B19,"NON")</f>
        <v>0</v>
      </c>
    </row>
    <row r="7" spans="1:2">
      <c r="A7" t="s">
        <v>386</v>
      </c>
      <c r="B7">
        <f>COUNTIF('L''aménagement matériel classe'!B20:B23,"OUI")</f>
        <v>0</v>
      </c>
    </row>
    <row r="8" spans="1:2">
      <c r="A8" t="s">
        <v>381</v>
      </c>
      <c r="B8">
        <f>COUNTIF('L''aménagement matériel classe'!B26:B29,"OUI")</f>
        <v>0</v>
      </c>
    </row>
    <row r="9" spans="1:2">
      <c r="A9" t="s">
        <v>382</v>
      </c>
      <c r="B9">
        <f>COUNTIF('L''aménagement matériel classe'!B32:B38,"OUI")</f>
        <v>0</v>
      </c>
    </row>
    <row r="10" spans="1:2">
      <c r="A10" t="s">
        <v>387</v>
      </c>
      <c r="B10">
        <f>COUNTIF('L''aménagement matériel classe'!B41:B42,"OUI")</f>
        <v>0</v>
      </c>
    </row>
    <row r="11" spans="1:2">
      <c r="A11" s="2" t="s">
        <v>388</v>
      </c>
      <c r="B11">
        <f>COUNTIF('L''aménagement matériel classe'!B43:B44,"NON")</f>
        <v>0</v>
      </c>
    </row>
    <row r="12" spans="1:2">
      <c r="A12" t="s">
        <v>389</v>
      </c>
      <c r="B12">
        <f>COUNTIF('L''aménagement matériel classe'!B45:B50,"OUI")</f>
        <v>0</v>
      </c>
    </row>
    <row r="13" spans="1:2">
      <c r="A13" t="s">
        <v>383</v>
      </c>
      <c r="B13">
        <f>COUNTIF('L''aménagement matériel classe'!B53:B58,"OUI")</f>
        <v>0</v>
      </c>
    </row>
    <row r="14" spans="1:2">
      <c r="A14" s="1" t="s">
        <v>330</v>
      </c>
      <c r="B14">
        <f>SUM(B1:B13)</f>
        <v>0</v>
      </c>
    </row>
    <row r="15" spans="1:2">
      <c r="A15" t="s">
        <v>390</v>
      </c>
      <c r="B15">
        <f>COUNTIF('L''organisation classe'!B3:B6,"OUI")</f>
        <v>0</v>
      </c>
    </row>
    <row r="16" spans="1:2">
      <c r="A16" t="s">
        <v>392</v>
      </c>
      <c r="B16">
        <f>COUNTIF('L''organisation classe'!B8:B16,"OUI")</f>
        <v>0</v>
      </c>
    </row>
    <row r="17" spans="1:2">
      <c r="A17" t="s">
        <v>393</v>
      </c>
      <c r="B17">
        <f>COUNTIF('L''organisation classe'!B19:B29,"OUI")</f>
        <v>0</v>
      </c>
    </row>
    <row r="18" spans="1:2">
      <c r="A18" t="s">
        <v>394</v>
      </c>
      <c r="B18">
        <f>COUNTIF('L''organisation classe'!B32:B39,"OUI")</f>
        <v>0</v>
      </c>
    </row>
    <row r="19" spans="1:2">
      <c r="A19" t="s">
        <v>395</v>
      </c>
      <c r="B19">
        <f>COUNTIF('L''organisation classe'!B42:B46,"OUI")</f>
        <v>0</v>
      </c>
    </row>
    <row r="20" spans="1:2">
      <c r="A20" t="s">
        <v>396</v>
      </c>
      <c r="B20">
        <f>COUNTIF('L''organisation classe'!B49:B54,"OUI")</f>
        <v>0</v>
      </c>
    </row>
    <row r="21" spans="1:2">
      <c r="A21" t="s">
        <v>397</v>
      </c>
      <c r="B21">
        <f>COUNTIF('L''organisation classe'!B57:B65,"OUI")</f>
        <v>0</v>
      </c>
    </row>
    <row r="22" spans="1:2">
      <c r="A22" t="s">
        <v>398</v>
      </c>
      <c r="B22">
        <f>COUNTIF('L''organisation classe'!B68:B69,"OUI")</f>
        <v>0</v>
      </c>
    </row>
    <row r="23" spans="1:2">
      <c r="A23" s="2" t="s">
        <v>399</v>
      </c>
      <c r="B23">
        <f>COUNTIF('L''organisation classe'!B70,"NON")</f>
        <v>0</v>
      </c>
    </row>
    <row r="24" spans="1:2">
      <c r="A24" t="s">
        <v>400</v>
      </c>
      <c r="B24">
        <f>COUNTIF('L''organisation classe'!B71:B72,"OUI")</f>
        <v>0</v>
      </c>
    </row>
    <row r="25" spans="1:2">
      <c r="A25" t="s">
        <v>401</v>
      </c>
      <c r="B25">
        <f>COUNTIF('L''organisation classe'!B75:B82,"OUI")</f>
        <v>0</v>
      </c>
    </row>
    <row r="26" spans="1:2">
      <c r="A26" t="s">
        <v>402</v>
      </c>
      <c r="B26">
        <f>COUNTIF('L''organisation classe'!B85:B86,"OUI")</f>
        <v>0</v>
      </c>
    </row>
    <row r="27" spans="1:2">
      <c r="A27" s="1" t="s">
        <v>330</v>
      </c>
      <c r="B27">
        <f>SUM(B15:B26)</f>
        <v>0</v>
      </c>
    </row>
    <row r="28" spans="1:2">
      <c r="A28" t="s">
        <v>403</v>
      </c>
      <c r="B28">
        <f>COUNTIF('Le matériel vie pratique'!B4:B9,"OUI")</f>
        <v>0</v>
      </c>
    </row>
    <row r="29" spans="1:2">
      <c r="A29" t="s">
        <v>404</v>
      </c>
      <c r="B29">
        <f>COUNTIF('Le matériel vie pratique'!B13:B19,"OUI")</f>
        <v>0</v>
      </c>
    </row>
    <row r="30" spans="1:2">
      <c r="A30" t="s">
        <v>405</v>
      </c>
      <c r="B30">
        <f>COUNTIF('Le matériel vie pratique'!B23:B50,"OUI")</f>
        <v>0</v>
      </c>
    </row>
    <row r="31" spans="1:2">
      <c r="A31" t="s">
        <v>406</v>
      </c>
      <c r="B31">
        <f>COUNTIF('Le matériel vie pratique'!B54:B62,"OUI")</f>
        <v>0</v>
      </c>
    </row>
    <row r="32" spans="1:2">
      <c r="A32" t="s">
        <v>407</v>
      </c>
      <c r="B32">
        <f>COUNTIF('Le matériel vie pratique'!B66:B70,"OUI")</f>
        <v>0</v>
      </c>
    </row>
    <row r="33" spans="1:2">
      <c r="A33" s="1" t="s">
        <v>330</v>
      </c>
      <c r="B33">
        <f>SUM(B28:B32)</f>
        <v>0</v>
      </c>
    </row>
    <row r="34" spans="1:2">
      <c r="A34" t="s">
        <v>408</v>
      </c>
      <c r="B34">
        <f>COUNTIF('Le matériel langage'!B4:B9,"OUI")</f>
        <v>0</v>
      </c>
    </row>
    <row r="35" spans="1:2">
      <c r="A35" t="s">
        <v>410</v>
      </c>
      <c r="B35">
        <f>COUNTIF('Le matériel langage'!B13:B19,"OUI")</f>
        <v>0</v>
      </c>
    </row>
    <row r="36" spans="1:2">
      <c r="A36" t="s">
        <v>413</v>
      </c>
      <c r="B36">
        <f>COUNTIF('Le matériel langage'!B23:B28,"OUI")</f>
        <v>0</v>
      </c>
    </row>
    <row r="37" spans="1:2">
      <c r="A37" t="s">
        <v>414</v>
      </c>
      <c r="B37">
        <f>COUNTIF('Le matériel langage'!B32:B38,"OUI")</f>
        <v>0</v>
      </c>
    </row>
    <row r="38" spans="1:2">
      <c r="A38" t="s">
        <v>415</v>
      </c>
      <c r="B38">
        <f>COUNTIF('Le matériel langage'!B42:B43,"OUI")</f>
        <v>0</v>
      </c>
    </row>
    <row r="39" spans="1:2">
      <c r="A39" s="1" t="s">
        <v>330</v>
      </c>
      <c r="B39">
        <f>SUM(B34:B38)</f>
        <v>0</v>
      </c>
    </row>
    <row r="40" spans="1:2">
      <c r="A40" t="s">
        <v>416</v>
      </c>
      <c r="B40">
        <f>COUNTIF('Le matériel sensoriel'!B4:B12,"OUI")</f>
        <v>0</v>
      </c>
    </row>
    <row r="41" spans="1:2">
      <c r="A41" t="s">
        <v>417</v>
      </c>
      <c r="B41">
        <f>COUNTIF('Le matériel sensoriel'!B16:B20,"OUI")</f>
        <v>0</v>
      </c>
    </row>
    <row r="42" spans="1:2">
      <c r="A42" t="s">
        <v>419</v>
      </c>
      <c r="B42">
        <f>COUNTIF('Le matériel sensoriel'!B24:B25,"OUI")</f>
        <v>0</v>
      </c>
    </row>
    <row r="43" spans="1:2">
      <c r="A43" t="s">
        <v>420</v>
      </c>
      <c r="B43">
        <f>COUNTIF('Le matériel sensoriel'!B29,"OUI")</f>
        <v>0</v>
      </c>
    </row>
    <row r="44" spans="1:2">
      <c r="A44" t="s">
        <v>421</v>
      </c>
      <c r="B44">
        <f>COUNTIF('Le matériel sensoriel'!B33,"OUI")</f>
        <v>0</v>
      </c>
    </row>
    <row r="45" spans="1:2">
      <c r="A45" t="s">
        <v>422</v>
      </c>
      <c r="B45">
        <f>COUNTIF('Le matériel sensoriel'!B37:B40,"OUI")</f>
        <v>0</v>
      </c>
    </row>
    <row r="46" spans="1:2">
      <c r="A46" t="s">
        <v>423</v>
      </c>
      <c r="B46">
        <f>COUNTIF('Le matériel sensoriel'!B44:B53,"OUI")</f>
        <v>0</v>
      </c>
    </row>
    <row r="47" spans="1:2">
      <c r="A47" t="s">
        <v>424</v>
      </c>
      <c r="B47">
        <f>COUNTIF('Le matériel sensoriel'!B57:B75,"OUI")</f>
        <v>0</v>
      </c>
    </row>
    <row r="48" spans="1:2">
      <c r="A48" s="1" t="s">
        <v>330</v>
      </c>
      <c r="B48">
        <f>SUM(B40:B47)</f>
        <v>0</v>
      </c>
    </row>
    <row r="49" spans="1:2">
      <c r="A49" t="s">
        <v>425</v>
      </c>
      <c r="B49">
        <f>COUNTIF('Le matériel maths'!B4:B9,"OUI")</f>
        <v>0</v>
      </c>
    </row>
    <row r="50" spans="1:2">
      <c r="A50" t="s">
        <v>426</v>
      </c>
      <c r="B50">
        <f>COUNTIF('Le matériel maths'!B13:B19,"OUI")</f>
        <v>0</v>
      </c>
    </row>
    <row r="51" spans="1:2">
      <c r="A51" t="s">
        <v>427</v>
      </c>
      <c r="B51">
        <f>COUNTIF('Le matériel maths'!B23:B29,"OUI")</f>
        <v>0</v>
      </c>
    </row>
    <row r="52" spans="1:2">
      <c r="A52" t="s">
        <v>428</v>
      </c>
      <c r="B52">
        <f>COUNTIF('Le matériel maths'!B33:B43,"OUI")</f>
        <v>0</v>
      </c>
    </row>
    <row r="53" spans="1:2">
      <c r="A53" t="s">
        <v>429</v>
      </c>
      <c r="B53">
        <f>COUNTIF('Le matériel maths'!B47:B51,"OUI")</f>
        <v>0</v>
      </c>
    </row>
    <row r="54" spans="1:2">
      <c r="A54" s="1" t="s">
        <v>330</v>
      </c>
      <c r="B54">
        <f>SUM(B49:B53)</f>
        <v>0</v>
      </c>
    </row>
    <row r="55" spans="1:2">
      <c r="A55" s="1" t="s">
        <v>430</v>
      </c>
      <c r="B55">
        <f>SUM(B14,B27,B33,B39,B48,B54)</f>
        <v>0</v>
      </c>
    </row>
    <row r="56" spans="1:2">
      <c r="A56" s="1" t="s">
        <v>431</v>
      </c>
      <c r="B56">
        <v>1</v>
      </c>
    </row>
    <row r="57" spans="1:2">
      <c r="A57" s="1" t="s">
        <v>432</v>
      </c>
      <c r="B57">
        <f>IF(B55&gt;69,1,0)</f>
        <v>0</v>
      </c>
    </row>
    <row r="58" spans="1:2">
      <c r="A58" s="1" t="s">
        <v>433</v>
      </c>
      <c r="B58">
        <f>IF(B55&gt;139,1,0)</f>
        <v>0</v>
      </c>
    </row>
    <row r="59" spans="1:2">
      <c r="A59" s="1" t="s">
        <v>434</v>
      </c>
      <c r="B59">
        <f>IF(B55&gt;209,1,0)</f>
        <v>0</v>
      </c>
    </row>
    <row r="60" spans="1:2">
      <c r="A60" s="1" t="s">
        <v>439</v>
      </c>
      <c r="B60">
        <f>SUM(B56:B59)</f>
        <v>1</v>
      </c>
    </row>
    <row r="61" spans="1:2">
      <c r="A61" s="1" t="s">
        <v>435</v>
      </c>
    </row>
    <row r="62" spans="1:2">
      <c r="A62" s="1" t="s">
        <v>436</v>
      </c>
    </row>
    <row r="66" spans="1:2">
      <c r="A66">
        <v>1</v>
      </c>
      <c r="B66" t="s">
        <v>451</v>
      </c>
    </row>
    <row r="67" spans="1:2" ht="16.8">
      <c r="A67">
        <v>2</v>
      </c>
      <c r="B67" s="55" t="s">
        <v>452</v>
      </c>
    </row>
    <row r="68" spans="1:2">
      <c r="A68">
        <v>3</v>
      </c>
      <c r="B68" t="s">
        <v>453</v>
      </c>
    </row>
    <row r="69" spans="1:2">
      <c r="A69">
        <v>4</v>
      </c>
      <c r="B69" t="s">
        <v>454</v>
      </c>
    </row>
  </sheetData>
  <sheetProtection selectLockedCells="1" selectUn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5D923-267E-2345-A00B-D764992D311C}">
  <sheetPr>
    <tabColor rgb="FFFF0000"/>
  </sheetPr>
  <dimension ref="A1:B1"/>
  <sheetViews>
    <sheetView zoomScale="190" zoomScaleNormal="190" workbookViewId="0">
      <selection activeCell="B1" sqref="B1"/>
    </sheetView>
  </sheetViews>
  <sheetFormatPr baseColWidth="10" defaultRowHeight="14.4"/>
  <cols>
    <col min="1" max="1" width="25.6640625" customWidth="1"/>
    <col min="2" max="2" width="39.44140625" customWidth="1"/>
  </cols>
  <sheetData>
    <row r="1" spans="1:2" ht="33.6">
      <c r="A1" s="47" t="s">
        <v>440</v>
      </c>
      <c r="B1" s="60" t="str">
        <f>VLOOKUP(Références!B60,Références!A66:B69,2,FALSE)</f>
        <v>Découvreuse</v>
      </c>
    </row>
  </sheetData>
  <sheetProtection algorithmName="SHA-512" hashValue="CVHBK9LtoqxW5fVCGInr1K91NMhw9rSV6Z1uU1HhorSvx2XBJA01Hx6tZqPTkM6f1vaMSzTWh/eazQ/eNnQlTQ==" saltValue="lpQ5NEBEsNC9Kmr8P7cex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46A73-E035-BE4C-8C85-76FD95B8114D}">
  <sheetPr>
    <tabColor rgb="FFD7DEE7"/>
  </sheetPr>
  <dimension ref="A1:J23"/>
  <sheetViews>
    <sheetView showGridLines="0" tabSelected="1" view="pageBreakPreview" topLeftCell="A16" zoomScaleNormal="100" zoomScaleSheetLayoutView="100" workbookViewId="0">
      <selection activeCell="A16" sqref="A16:H16"/>
    </sheetView>
  </sheetViews>
  <sheetFormatPr baseColWidth="10" defaultRowHeight="14.4"/>
  <sheetData>
    <row r="1" spans="1:10" ht="34.950000000000003" customHeight="1">
      <c r="A1" s="70" t="s">
        <v>441</v>
      </c>
      <c r="B1" s="70"/>
      <c r="C1" s="70"/>
      <c r="D1" s="70"/>
      <c r="E1" s="70"/>
      <c r="F1" s="70"/>
      <c r="G1" s="70"/>
      <c r="H1" s="70"/>
      <c r="I1" s="49"/>
      <c r="J1" s="49"/>
    </row>
    <row r="2" spans="1:10" ht="34.950000000000003" customHeight="1">
      <c r="A2" s="70"/>
      <c r="B2" s="70"/>
      <c r="C2" s="70"/>
      <c r="D2" s="70"/>
      <c r="E2" s="70"/>
      <c r="F2" s="70"/>
      <c r="G2" s="70"/>
      <c r="H2" s="70"/>
      <c r="I2" s="48"/>
      <c r="J2" s="48"/>
    </row>
    <row r="3" spans="1:10" ht="34.950000000000003" customHeight="1">
      <c r="A3" s="51"/>
      <c r="B3" s="52"/>
      <c r="C3" s="52"/>
      <c r="D3" s="52"/>
      <c r="E3" s="52"/>
      <c r="F3" s="52"/>
      <c r="G3" s="52"/>
      <c r="H3" s="52"/>
      <c r="I3" s="48"/>
      <c r="J3" s="48"/>
    </row>
    <row r="4" spans="1:10" ht="34.950000000000003" customHeight="1">
      <c r="A4" s="71" t="s">
        <v>442</v>
      </c>
      <c r="B4" s="71"/>
      <c r="C4" s="71"/>
      <c r="D4" s="71"/>
      <c r="E4" s="71"/>
      <c r="F4" s="71"/>
      <c r="G4" s="71"/>
      <c r="H4" s="71"/>
      <c r="I4" s="48"/>
      <c r="J4" s="48"/>
    </row>
    <row r="5" spans="1:10" ht="34.950000000000003" customHeight="1">
      <c r="A5" s="71"/>
      <c r="B5" s="71"/>
      <c r="C5" s="71"/>
      <c r="D5" s="71"/>
      <c r="E5" s="71"/>
      <c r="F5" s="71"/>
      <c r="G5" s="71"/>
      <c r="H5" s="71"/>
      <c r="I5" s="48"/>
      <c r="J5" s="48"/>
    </row>
    <row r="6" spans="1:10" ht="34.950000000000003" customHeight="1">
      <c r="A6" s="71" t="s">
        <v>446</v>
      </c>
      <c r="B6" s="71"/>
      <c r="C6" s="71"/>
      <c r="D6" s="71"/>
      <c r="E6" s="71"/>
      <c r="F6" s="71"/>
      <c r="G6" s="71"/>
      <c r="H6" s="71"/>
      <c r="I6" s="48"/>
      <c r="J6" s="48"/>
    </row>
    <row r="7" spans="1:10" ht="34.950000000000003" customHeight="1">
      <c r="A7" s="53"/>
      <c r="B7" s="52"/>
      <c r="C7" s="52"/>
      <c r="D7" s="52"/>
      <c r="E7" s="52"/>
      <c r="F7" s="50" t="s">
        <v>448</v>
      </c>
      <c r="G7" s="52"/>
      <c r="H7" s="52"/>
      <c r="I7" s="48"/>
      <c r="J7" s="48"/>
    </row>
    <row r="8" spans="1:10" ht="34.950000000000003" customHeight="1">
      <c r="A8" s="71" t="s">
        <v>449</v>
      </c>
      <c r="B8" s="71"/>
      <c r="C8" s="71"/>
      <c r="D8" s="71"/>
      <c r="E8" s="71"/>
      <c r="F8" s="71"/>
      <c r="G8" s="71"/>
      <c r="H8" s="71"/>
      <c r="I8" s="48"/>
      <c r="J8" s="48"/>
    </row>
    <row r="9" spans="1:10" ht="34.950000000000003" customHeight="1">
      <c r="A9" s="53"/>
      <c r="B9" s="52"/>
      <c r="C9" s="52"/>
      <c r="D9" s="52"/>
      <c r="E9" s="52"/>
      <c r="F9" s="52"/>
      <c r="G9" s="52"/>
      <c r="H9" s="52"/>
      <c r="I9" s="48"/>
      <c r="J9" s="48"/>
    </row>
    <row r="10" spans="1:10" ht="34.950000000000003" customHeight="1">
      <c r="A10" s="71" t="s">
        <v>450</v>
      </c>
      <c r="B10" s="71"/>
      <c r="C10" s="71"/>
      <c r="D10" s="71"/>
      <c r="E10" s="71"/>
      <c r="F10" s="71"/>
      <c r="G10" s="71"/>
      <c r="H10" s="71"/>
      <c r="I10" s="48"/>
      <c r="J10" s="48"/>
    </row>
    <row r="11" spans="1:10" ht="34.950000000000003" customHeight="1">
      <c r="A11" s="71" t="s">
        <v>443</v>
      </c>
      <c r="B11" s="71"/>
      <c r="C11" s="71"/>
      <c r="D11" s="71"/>
      <c r="E11" s="71"/>
      <c r="F11" s="71"/>
      <c r="G11" s="71"/>
      <c r="H11" s="71"/>
      <c r="I11" s="48"/>
      <c r="J11" s="48"/>
    </row>
    <row r="12" spans="1:10" ht="34.950000000000003" customHeight="1">
      <c r="A12" s="71" t="s">
        <v>444</v>
      </c>
      <c r="B12" s="71"/>
      <c r="C12" s="71"/>
      <c r="D12" s="71"/>
      <c r="E12" s="71"/>
      <c r="F12" s="71"/>
      <c r="G12" s="71"/>
      <c r="H12" s="71"/>
      <c r="I12" s="48"/>
      <c r="J12" s="48"/>
    </row>
    <row r="13" spans="1:10" ht="34.950000000000003" customHeight="1">
      <c r="A13" s="53"/>
      <c r="B13" s="52"/>
      <c r="C13" s="52"/>
      <c r="D13" s="52"/>
      <c r="E13" s="52"/>
      <c r="F13" s="52"/>
      <c r="G13" s="52"/>
      <c r="H13" s="52"/>
      <c r="I13" s="48"/>
      <c r="J13" s="48"/>
    </row>
    <row r="14" spans="1:10" ht="34.950000000000003" customHeight="1">
      <c r="A14" s="71" t="s">
        <v>447</v>
      </c>
      <c r="B14" s="71"/>
      <c r="C14" s="71"/>
      <c r="D14" s="71"/>
      <c r="E14" s="71"/>
      <c r="F14" s="71"/>
      <c r="G14" s="71"/>
      <c r="H14" s="71"/>
      <c r="I14" s="48"/>
      <c r="J14" s="48"/>
    </row>
    <row r="15" spans="1:10" ht="34.950000000000003" customHeight="1">
      <c r="A15" s="51"/>
      <c r="B15" s="52"/>
      <c r="C15" s="52"/>
      <c r="D15" s="52"/>
      <c r="E15" s="52"/>
      <c r="F15" s="52"/>
      <c r="G15" s="52"/>
      <c r="H15" s="52"/>
      <c r="I15" s="48"/>
      <c r="J15" s="48"/>
    </row>
    <row r="16" spans="1:10" ht="34.950000000000003" customHeight="1">
      <c r="A16" s="71" t="s">
        <v>445</v>
      </c>
      <c r="B16" s="71"/>
      <c r="C16" s="71"/>
      <c r="D16" s="71"/>
      <c r="E16" s="71"/>
      <c r="F16" s="71"/>
      <c r="G16" s="71"/>
      <c r="H16" s="71"/>
      <c r="I16" s="48"/>
      <c r="J16" s="48"/>
    </row>
    <row r="17" spans="1:10" ht="34.950000000000003" customHeight="1">
      <c r="A17" s="71" t="s">
        <v>494</v>
      </c>
      <c r="B17" s="71"/>
      <c r="C17" s="71"/>
      <c r="D17" s="71"/>
      <c r="E17" s="71"/>
      <c r="F17" s="71"/>
      <c r="G17" s="71"/>
      <c r="H17" s="71"/>
      <c r="I17" s="48"/>
      <c r="J17" s="48"/>
    </row>
    <row r="18" spans="1:10" ht="34.950000000000003" customHeight="1">
      <c r="A18" s="71" t="s">
        <v>495</v>
      </c>
      <c r="B18" s="71"/>
      <c r="C18" s="71"/>
      <c r="D18" s="71"/>
      <c r="E18" s="71"/>
      <c r="F18" s="71"/>
      <c r="G18" s="71"/>
      <c r="H18" s="71"/>
      <c r="I18" s="48"/>
      <c r="J18" s="48"/>
    </row>
    <row r="19" spans="1:10" ht="34.950000000000003" customHeight="1">
      <c r="A19" s="71" t="s">
        <v>496</v>
      </c>
      <c r="B19" s="71"/>
      <c r="C19" s="71"/>
      <c r="D19" s="71"/>
      <c r="E19" s="71"/>
      <c r="F19" s="71"/>
      <c r="G19" s="71"/>
      <c r="H19" s="71"/>
      <c r="I19" s="48"/>
      <c r="J19" s="48"/>
    </row>
    <row r="20" spans="1:10" ht="34.950000000000003" customHeight="1">
      <c r="A20" s="71" t="s">
        <v>497</v>
      </c>
      <c r="B20" s="71"/>
      <c r="C20" s="71"/>
      <c r="D20" s="71"/>
      <c r="E20" s="71"/>
      <c r="F20" s="71"/>
      <c r="G20" s="71"/>
      <c r="H20" s="71"/>
      <c r="I20" s="48"/>
      <c r="J20" s="48"/>
    </row>
    <row r="21" spans="1:10" ht="45.6" customHeight="1">
      <c r="A21" s="71" t="s">
        <v>493</v>
      </c>
      <c r="B21" s="71"/>
      <c r="C21" s="71"/>
      <c r="D21" s="71"/>
      <c r="E21" s="71"/>
      <c r="F21" s="71"/>
      <c r="G21" s="71"/>
      <c r="H21" s="71"/>
      <c r="I21" s="48"/>
      <c r="J21" s="48"/>
    </row>
    <row r="22" spans="1:10" ht="34.950000000000003" customHeight="1">
      <c r="A22" s="54"/>
      <c r="B22" s="54"/>
      <c r="C22" s="54"/>
      <c r="D22" s="54"/>
      <c r="E22" s="54"/>
      <c r="F22" s="54"/>
      <c r="G22" s="54"/>
      <c r="H22" s="54"/>
    </row>
    <row r="23" spans="1:10" ht="34.950000000000003" customHeight="1">
      <c r="A23" s="54"/>
      <c r="B23" s="54"/>
      <c r="C23" s="54"/>
      <c r="D23" s="54"/>
      <c r="E23" s="54"/>
      <c r="F23" s="54"/>
      <c r="G23" s="54"/>
      <c r="H23" s="54"/>
    </row>
  </sheetData>
  <sheetProtection algorithmName="SHA-512" hashValue="v0TbBEQBmVCnUTxkmqhE5eJ/Py+MJHe/lvAURb8uhRTkW2wCEaRam86q/5mt14pLqggkWstAtQ+kRrvPSW8xCg==" saltValue="V4YTsE6MhYMdwXl0ZZh1kA==" spinCount="100000" sheet="1" objects="1" scenarios="1"/>
  <mergeCells count="14">
    <mergeCell ref="A21:H21"/>
    <mergeCell ref="A19:H19"/>
    <mergeCell ref="A20:H20"/>
    <mergeCell ref="A1:H2"/>
    <mergeCell ref="A4:H5"/>
    <mergeCell ref="A11:H11"/>
    <mergeCell ref="A12:H12"/>
    <mergeCell ref="A14:H14"/>
    <mergeCell ref="A16:H16"/>
    <mergeCell ref="A17:H17"/>
    <mergeCell ref="A18:H18"/>
    <mergeCell ref="A6:H6"/>
    <mergeCell ref="A8:H8"/>
    <mergeCell ref="A10:H10"/>
  </mergeCells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E86"/>
  <sheetViews>
    <sheetView showGridLines="0" view="pageBreakPreview" topLeftCell="A76" zoomScale="150" zoomScaleNormal="108" zoomScaleSheetLayoutView="150" workbookViewId="0">
      <selection activeCell="A84" sqref="A84"/>
    </sheetView>
  </sheetViews>
  <sheetFormatPr baseColWidth="10" defaultColWidth="11.44140625" defaultRowHeight="25.05" customHeight="1"/>
  <cols>
    <col min="1" max="1" width="77.77734375" customWidth="1"/>
    <col min="2" max="2" width="15.77734375" style="26" customWidth="1"/>
  </cols>
  <sheetData>
    <row r="1" spans="1:5" ht="25.05" customHeight="1">
      <c r="A1" s="72" t="s">
        <v>0</v>
      </c>
      <c r="B1" s="73"/>
    </row>
    <row r="2" spans="1:5" ht="25.05" customHeight="1">
      <c r="A2" s="74"/>
      <c r="B2" s="75"/>
    </row>
    <row r="3" spans="1:5" ht="25.05" customHeight="1">
      <c r="A3" s="5" t="s">
        <v>1</v>
      </c>
      <c r="B3" s="31"/>
    </row>
    <row r="4" spans="1:5" ht="25.05" customHeight="1">
      <c r="A4" s="5" t="s">
        <v>2</v>
      </c>
      <c r="B4" s="29"/>
    </row>
    <row r="5" spans="1:5" ht="25.05" customHeight="1">
      <c r="A5" s="5" t="s">
        <v>3</v>
      </c>
      <c r="B5" s="27"/>
    </row>
    <row r="6" spans="1:5" ht="25.05" customHeight="1">
      <c r="A6" s="5" t="s">
        <v>4</v>
      </c>
      <c r="B6" s="27"/>
    </row>
    <row r="7" spans="1:5" ht="25.05" customHeight="1">
      <c r="A7" s="5" t="s">
        <v>5</v>
      </c>
      <c r="B7" s="27"/>
    </row>
    <row r="8" spans="1:5" ht="25.05" customHeight="1">
      <c r="A8" s="5" t="s">
        <v>6</v>
      </c>
      <c r="B8" s="27"/>
    </row>
    <row r="9" spans="1:5" ht="25.05" customHeight="1">
      <c r="A9" s="5" t="s">
        <v>7</v>
      </c>
      <c r="B9" s="27"/>
      <c r="E9" s="25"/>
    </row>
    <row r="10" spans="1:5" ht="25.05" customHeight="1">
      <c r="A10" s="5" t="s">
        <v>8</v>
      </c>
      <c r="B10" s="32"/>
    </row>
    <row r="11" spans="1:5" ht="25.05" customHeight="1">
      <c r="A11" s="72" t="s">
        <v>331</v>
      </c>
      <c r="B11" s="73"/>
    </row>
    <row r="12" spans="1:5" ht="25.05" customHeight="1">
      <c r="A12" s="74"/>
      <c r="B12" s="75"/>
    </row>
    <row r="13" spans="1:5" ht="25.05" customHeight="1">
      <c r="A13" s="5" t="s">
        <v>9</v>
      </c>
      <c r="B13" s="33"/>
    </row>
    <row r="14" spans="1:5" ht="25.05" customHeight="1">
      <c r="A14" s="5" t="s">
        <v>10</v>
      </c>
      <c r="B14" s="29"/>
    </row>
    <row r="15" spans="1:5" ht="25.05" customHeight="1">
      <c r="A15" s="5" t="s">
        <v>11</v>
      </c>
      <c r="B15" s="29"/>
    </row>
    <row r="16" spans="1:5" ht="25.05" customHeight="1">
      <c r="A16" s="5" t="s">
        <v>12</v>
      </c>
      <c r="B16" s="30"/>
    </row>
    <row r="17" spans="1:2" ht="25.05" customHeight="1">
      <c r="A17" s="5" t="s">
        <v>13</v>
      </c>
      <c r="B17" s="30"/>
    </row>
    <row r="18" spans="1:2" ht="25.05" customHeight="1">
      <c r="A18" s="5" t="s">
        <v>14</v>
      </c>
      <c r="B18" s="28"/>
    </row>
    <row r="19" spans="1:2" ht="25.05" customHeight="1">
      <c r="A19" s="5" t="s">
        <v>15</v>
      </c>
      <c r="B19" s="28"/>
    </row>
    <row r="20" spans="1:2" ht="25.05" customHeight="1">
      <c r="A20" s="5" t="s">
        <v>16</v>
      </c>
      <c r="B20" s="28"/>
    </row>
    <row r="21" spans="1:2" ht="25.05" customHeight="1">
      <c r="A21" s="5" t="s">
        <v>17</v>
      </c>
      <c r="B21" s="34"/>
    </row>
    <row r="22" spans="1:2" ht="25.05" customHeight="1">
      <c r="A22" s="72" t="s">
        <v>18</v>
      </c>
      <c r="B22" s="73"/>
    </row>
    <row r="23" spans="1:2" ht="25.05" customHeight="1">
      <c r="A23" s="74"/>
      <c r="B23" s="75"/>
    </row>
    <row r="24" spans="1:2" ht="25.05" customHeight="1">
      <c r="A24" s="5" t="s">
        <v>19</v>
      </c>
      <c r="B24" s="35"/>
    </row>
    <row r="25" spans="1:2" ht="25.05" customHeight="1">
      <c r="A25" s="5" t="s">
        <v>20</v>
      </c>
      <c r="B25" s="28"/>
    </row>
    <row r="26" spans="1:2" ht="25.05" customHeight="1">
      <c r="A26" s="5" t="s">
        <v>21</v>
      </c>
      <c r="B26" s="28"/>
    </row>
    <row r="27" spans="1:2" ht="25.05" customHeight="1">
      <c r="A27" s="5" t="s">
        <v>333</v>
      </c>
      <c r="B27" s="28"/>
    </row>
    <row r="28" spans="1:2" ht="25.05" customHeight="1">
      <c r="A28" s="5" t="s">
        <v>332</v>
      </c>
      <c r="B28" s="28"/>
    </row>
    <row r="29" spans="1:2" ht="25.05" customHeight="1">
      <c r="A29" s="5" t="s">
        <v>22</v>
      </c>
      <c r="B29" s="28"/>
    </row>
    <row r="30" spans="1:2" ht="25.05" customHeight="1">
      <c r="A30" s="5" t="s">
        <v>23</v>
      </c>
      <c r="B30" s="30"/>
    </row>
    <row r="31" spans="1:2" ht="25.05" customHeight="1">
      <c r="A31" s="5" t="s">
        <v>24</v>
      </c>
      <c r="B31" s="28"/>
    </row>
    <row r="32" spans="1:2" ht="25.05" customHeight="1">
      <c r="A32" s="5" t="s">
        <v>25</v>
      </c>
      <c r="B32" s="36"/>
    </row>
    <row r="33" spans="1:2" ht="25.05" customHeight="1">
      <c r="A33" s="76" t="s">
        <v>437</v>
      </c>
      <c r="B33" s="77"/>
    </row>
    <row r="34" spans="1:2" ht="25.05" customHeight="1">
      <c r="A34" s="78"/>
      <c r="B34" s="79"/>
    </row>
    <row r="35" spans="1:2" ht="25.05" customHeight="1">
      <c r="A35" s="5" t="s">
        <v>26</v>
      </c>
      <c r="B35" s="37"/>
    </row>
    <row r="36" spans="1:2" ht="25.05" customHeight="1">
      <c r="A36" s="5" t="s">
        <v>27</v>
      </c>
      <c r="B36" s="30"/>
    </row>
    <row r="37" spans="1:2" ht="25.05" customHeight="1">
      <c r="A37" s="5" t="s">
        <v>28</v>
      </c>
      <c r="B37" s="34"/>
    </row>
    <row r="38" spans="1:2" ht="25.05" customHeight="1">
      <c r="A38" s="76" t="s">
        <v>437</v>
      </c>
      <c r="B38" s="77"/>
    </row>
    <row r="39" spans="1:2" ht="25.05" customHeight="1">
      <c r="A39" s="78"/>
      <c r="B39" s="79"/>
    </row>
    <row r="40" spans="1:2" ht="25.05" customHeight="1">
      <c r="A40" s="5" t="s">
        <v>29</v>
      </c>
      <c r="B40" s="35"/>
    </row>
    <row r="41" spans="1:2" ht="25.05" customHeight="1">
      <c r="A41" s="5" t="s">
        <v>30</v>
      </c>
      <c r="B41" s="28"/>
    </row>
    <row r="42" spans="1:2" ht="25.05" customHeight="1">
      <c r="A42" s="5" t="s">
        <v>31</v>
      </c>
      <c r="B42" s="28"/>
    </row>
    <row r="43" spans="1:2" ht="25.05" customHeight="1">
      <c r="A43" s="5" t="s">
        <v>32</v>
      </c>
      <c r="B43" s="28"/>
    </row>
    <row r="44" spans="1:2" ht="25.05" customHeight="1">
      <c r="A44" s="5" t="s">
        <v>33</v>
      </c>
      <c r="B44" s="28"/>
    </row>
    <row r="45" spans="1:2" ht="25.05" customHeight="1">
      <c r="A45" s="5" t="s">
        <v>34</v>
      </c>
      <c r="B45" s="29"/>
    </row>
    <row r="46" spans="1:2" ht="25.05" customHeight="1">
      <c r="A46" s="5" t="s">
        <v>35</v>
      </c>
      <c r="B46" s="29"/>
    </row>
    <row r="47" spans="1:2" ht="25.05" customHeight="1">
      <c r="A47" s="5" t="s">
        <v>36</v>
      </c>
      <c r="B47" s="36"/>
    </row>
    <row r="48" spans="1:2" ht="25.05" customHeight="1">
      <c r="A48" s="72" t="s">
        <v>37</v>
      </c>
      <c r="B48" s="73"/>
    </row>
    <row r="49" spans="1:2" ht="25.05" customHeight="1">
      <c r="A49" s="74"/>
      <c r="B49" s="75"/>
    </row>
    <row r="50" spans="1:2" ht="25.05" customHeight="1">
      <c r="A50" s="5" t="s">
        <v>38</v>
      </c>
      <c r="B50" s="35"/>
    </row>
    <row r="51" spans="1:2" ht="25.05" customHeight="1">
      <c r="A51" s="5" t="s">
        <v>39</v>
      </c>
      <c r="B51" s="29"/>
    </row>
    <row r="52" spans="1:2" ht="25.05" customHeight="1">
      <c r="A52" s="5" t="s">
        <v>40</v>
      </c>
      <c r="B52" s="28"/>
    </row>
    <row r="53" spans="1:2" ht="25.05" customHeight="1">
      <c r="A53" s="5" t="s">
        <v>41</v>
      </c>
      <c r="B53" s="28"/>
    </row>
    <row r="54" spans="1:2" ht="25.05" customHeight="1">
      <c r="A54" s="5" t="s">
        <v>42</v>
      </c>
      <c r="B54" s="28"/>
    </row>
    <row r="55" spans="1:2" ht="25.05" customHeight="1">
      <c r="A55" s="5" t="s">
        <v>43</v>
      </c>
      <c r="B55" s="28"/>
    </row>
    <row r="56" spans="1:2" ht="25.05" customHeight="1">
      <c r="A56" s="5" t="s">
        <v>44</v>
      </c>
      <c r="B56" s="28"/>
    </row>
    <row r="57" spans="1:2" ht="25.05" customHeight="1">
      <c r="A57" s="5" t="s">
        <v>45</v>
      </c>
      <c r="B57" s="28"/>
    </row>
    <row r="58" spans="1:2" ht="25.05" customHeight="1">
      <c r="A58" s="5" t="s">
        <v>46</v>
      </c>
      <c r="B58" s="28"/>
    </row>
    <row r="59" spans="1:2" ht="25.05" customHeight="1">
      <c r="A59" s="5" t="s">
        <v>47</v>
      </c>
      <c r="B59" s="28"/>
    </row>
    <row r="60" spans="1:2" ht="25.05" customHeight="1">
      <c r="A60" s="5" t="s">
        <v>48</v>
      </c>
      <c r="B60" s="28"/>
    </row>
    <row r="61" spans="1:2" ht="25.05" customHeight="1">
      <c r="A61" s="5" t="s">
        <v>49</v>
      </c>
      <c r="B61" s="28"/>
    </row>
    <row r="62" spans="1:2" ht="25.05" customHeight="1">
      <c r="A62" s="5" t="s">
        <v>50</v>
      </c>
      <c r="B62" s="28"/>
    </row>
    <row r="63" spans="1:2" ht="25.05" customHeight="1">
      <c r="A63" s="5" t="s">
        <v>51</v>
      </c>
      <c r="B63" s="28"/>
    </row>
    <row r="64" spans="1:2" ht="25.05" customHeight="1">
      <c r="A64" s="5" t="s">
        <v>52</v>
      </c>
      <c r="B64" s="28"/>
    </row>
    <row r="65" spans="1:2" ht="25.05" customHeight="1">
      <c r="A65" s="5" t="s">
        <v>53</v>
      </c>
      <c r="B65" s="28"/>
    </row>
    <row r="66" spans="1:2" ht="25.05" customHeight="1">
      <c r="A66" s="5" t="s">
        <v>54</v>
      </c>
      <c r="B66" s="28"/>
    </row>
    <row r="67" spans="1:2" ht="25.05" customHeight="1">
      <c r="A67" s="5" t="s">
        <v>55</v>
      </c>
      <c r="B67" s="28"/>
    </row>
    <row r="68" spans="1:2" ht="25.05" customHeight="1">
      <c r="A68" s="5" t="s">
        <v>56</v>
      </c>
      <c r="B68" s="28"/>
    </row>
    <row r="69" spans="1:2" ht="25.05" customHeight="1">
      <c r="A69" s="5" t="s">
        <v>57</v>
      </c>
      <c r="B69" s="28"/>
    </row>
    <row r="70" spans="1:2" ht="25.05" customHeight="1">
      <c r="A70" s="5" t="s">
        <v>58</v>
      </c>
      <c r="B70" s="28"/>
    </row>
    <row r="71" spans="1:2" ht="25.05" customHeight="1">
      <c r="A71" s="5" t="s">
        <v>59</v>
      </c>
      <c r="B71" s="34"/>
    </row>
    <row r="72" spans="1:2" ht="25.05" customHeight="1">
      <c r="A72" s="72" t="s">
        <v>60</v>
      </c>
      <c r="B72" s="73"/>
    </row>
    <row r="73" spans="1:2" ht="25.05" customHeight="1">
      <c r="A73" s="74"/>
      <c r="B73" s="75"/>
    </row>
    <row r="74" spans="1:2" ht="25.05" customHeight="1">
      <c r="A74" s="5" t="s">
        <v>61</v>
      </c>
      <c r="B74" s="33"/>
    </row>
    <row r="75" spans="1:2" ht="25.05" customHeight="1">
      <c r="A75" s="5" t="s">
        <v>62</v>
      </c>
      <c r="B75" s="28"/>
    </row>
    <row r="76" spans="1:2" ht="25.05" customHeight="1">
      <c r="A76" s="5" t="s">
        <v>63</v>
      </c>
      <c r="B76" s="28"/>
    </row>
    <row r="77" spans="1:2" ht="25.05" customHeight="1">
      <c r="A77" s="5" t="s">
        <v>64</v>
      </c>
      <c r="B77" s="30"/>
    </row>
    <row r="78" spans="1:2" ht="25.05" customHeight="1">
      <c r="A78" s="5" t="s">
        <v>65</v>
      </c>
      <c r="B78" s="29"/>
    </row>
    <row r="79" spans="1:2" ht="25.05" customHeight="1">
      <c r="A79" s="5" t="s">
        <v>66</v>
      </c>
      <c r="B79" s="28"/>
    </row>
    <row r="80" spans="1:2" ht="25.05" customHeight="1">
      <c r="A80" s="5" t="s">
        <v>64</v>
      </c>
      <c r="B80" s="30"/>
    </row>
    <row r="81" spans="1:2" ht="25.05" customHeight="1">
      <c r="A81" s="5" t="s">
        <v>65</v>
      </c>
      <c r="B81" s="30"/>
    </row>
    <row r="82" spans="1:2" ht="25.05" customHeight="1">
      <c r="A82" s="5" t="s">
        <v>67</v>
      </c>
      <c r="B82" s="28"/>
    </row>
    <row r="83" spans="1:2" ht="25.05" customHeight="1">
      <c r="A83" s="5" t="s">
        <v>68</v>
      </c>
      <c r="B83" s="28"/>
    </row>
    <row r="84" spans="1:2" ht="25.05" customHeight="1">
      <c r="A84" s="62" t="s">
        <v>486</v>
      </c>
      <c r="B84" s="29"/>
    </row>
    <row r="85" spans="1:2" ht="25.05" customHeight="1">
      <c r="A85" s="5" t="s">
        <v>69</v>
      </c>
      <c r="B85" s="28"/>
    </row>
    <row r="86" spans="1:2" ht="25.05" customHeight="1">
      <c r="A86" s="24" t="s">
        <v>70</v>
      </c>
      <c r="B86" s="29"/>
    </row>
  </sheetData>
  <sheetProtection algorithmName="SHA-512" hashValue="9jWRHcOBCEV49IJm8RC612yhTsmnnbHJrTN4FPfvsfB4USkJQaoxXoaKFCtb2zav14hNEBkE24NSKLHpE1w3aA==" saltValue="U+FlyTz1QLL/r2kjp7I8Aw==" spinCount="100000" sheet="1" objects="1" scenarios="1"/>
  <mergeCells count="7">
    <mergeCell ref="A48:B49"/>
    <mergeCell ref="A72:B73"/>
    <mergeCell ref="A33:B34"/>
    <mergeCell ref="A38:B39"/>
    <mergeCell ref="A1:B2"/>
    <mergeCell ref="A11:B12"/>
    <mergeCell ref="A22:B23"/>
  </mergeCells>
  <conditionalFormatting sqref="B5:B9">
    <cfRule type="colorScale" priority="38">
      <colorScale>
        <cfvo type="formula" val="&quot;OUI&quot;"/>
        <cfvo type="formula" val="&quot;NON&quot;"/>
        <color theme="9"/>
        <color rgb="FFFF0000"/>
      </colorScale>
    </cfRule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B9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{3C79C139-CB61-4844-8007-AFA1FBAEFF69}</x14:id>
        </ext>
      </extLst>
    </cfRule>
  </conditionalFormatting>
  <conditionalFormatting sqref="B18:B21">
    <cfRule type="colorScale" priority="35">
      <colorScale>
        <cfvo type="formula" val="&quot;OUI&quot;"/>
        <cfvo type="formula" val="&quot;NON&quot;"/>
        <color theme="9"/>
        <color rgb="FFFF0000"/>
      </colorScale>
    </cfRule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:B21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{0A680759-A25E-0743-847D-B2351FFA7A6D}</x14:id>
        </ext>
      </extLst>
    </cfRule>
  </conditionalFormatting>
  <conditionalFormatting sqref="B24:B29">
    <cfRule type="colorScale" priority="32">
      <colorScale>
        <cfvo type="formula" val="&quot;OUI&quot;"/>
        <cfvo type="formula" val="&quot;NON&quot;"/>
        <color theme="9"/>
        <color rgb="FFFF0000"/>
      </colorScale>
    </cfRule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9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{14FAC2C3-044B-AA48-9151-8259AE6E7D09}</x14:id>
        </ext>
      </extLst>
    </cfRule>
  </conditionalFormatting>
  <conditionalFormatting sqref="B31">
    <cfRule type="colorScale" priority="29">
      <colorScale>
        <cfvo type="formula" val="&quot;OUI&quot;"/>
        <cfvo type="formula" val="&quot;NON&quot;"/>
        <color theme="9"/>
        <color rgb="FFFF0000"/>
      </colorScale>
    </cfRule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1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{725B924B-B2D8-D94B-AFB9-9220AF0EC932}</x14:id>
        </ext>
      </extLst>
    </cfRule>
  </conditionalFormatting>
  <conditionalFormatting sqref="B40:B43">
    <cfRule type="colorScale" priority="26">
      <colorScale>
        <cfvo type="formula" val="&quot;OUI&quot;"/>
        <cfvo type="formula" val="&quot;NON&quot;"/>
        <color theme="9"/>
        <color rgb="FFFF0000"/>
      </colorScale>
    </cfRule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0:B43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{290F30C1-09A4-8448-BF6A-A940E74DFE14}</x14:id>
        </ext>
      </extLst>
    </cfRule>
  </conditionalFormatting>
  <conditionalFormatting sqref="B37">
    <cfRule type="colorScale" priority="23">
      <colorScale>
        <cfvo type="formula" val="&quot;OUI&quot;"/>
        <cfvo type="formula" val="&quot;NON&quot;"/>
        <color theme="9"/>
        <color rgb="FFFF0000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7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{453B3A25-6E4F-D94B-AC28-0E4EDE5E6D35}</x14:id>
        </ext>
      </extLst>
    </cfRule>
  </conditionalFormatting>
  <conditionalFormatting sqref="B44">
    <cfRule type="colorScale" priority="20">
      <colorScale>
        <cfvo type="formula" val="&quot;OUI&quot;"/>
        <cfvo type="formula" val="&quot;NON&quot;"/>
        <color theme="9"/>
        <color rgb="FFFF0000"/>
      </colorScale>
    </cfRule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{CF4B8B1F-A2EC-474B-A8E9-1396DFA692C0}</x14:id>
        </ext>
      </extLst>
    </cfRule>
  </conditionalFormatting>
  <conditionalFormatting sqref="B50">
    <cfRule type="colorScale" priority="17">
      <colorScale>
        <cfvo type="formula" val="&quot;OUI&quot;"/>
        <cfvo type="formula" val="&quot;NON&quot;"/>
        <color theme="9"/>
        <color rgb="FFFF0000"/>
      </colorScale>
    </cfRule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0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{895103A8-FCC4-8B4F-BAE6-DC9112C0E5AD}</x14:id>
        </ext>
      </extLst>
    </cfRule>
  </conditionalFormatting>
  <conditionalFormatting sqref="B52:B71">
    <cfRule type="colorScale" priority="14">
      <colorScale>
        <cfvo type="formula" val="&quot;OUI&quot;"/>
        <cfvo type="formula" val="&quot;NON&quot;"/>
        <color theme="9"/>
        <color rgb="FFFF0000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2:B71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{DB25E2FC-6B1B-C847-B946-731F0D210E96}</x14:id>
        </ext>
      </extLst>
    </cfRule>
  </conditionalFormatting>
  <conditionalFormatting sqref="B75:B76">
    <cfRule type="colorScale" priority="11">
      <colorScale>
        <cfvo type="formula" val="&quot;OUI&quot;"/>
        <cfvo type="formula" val="&quot;NON&quot;"/>
        <color theme="9"/>
        <color rgb="FFFF0000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5:B7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{8E5676C6-B433-D54C-817F-4B21D291908C}</x14:id>
        </ext>
      </extLst>
    </cfRule>
  </conditionalFormatting>
  <conditionalFormatting sqref="B79">
    <cfRule type="colorScale" priority="8">
      <colorScale>
        <cfvo type="formula" val="&quot;OUI&quot;"/>
        <cfvo type="formula" val="&quot;NON&quot;"/>
        <color theme="9"/>
        <color rgb="FFFF0000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9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{2B61D8A5-0600-0240-9AB4-0FE5784D6E99}</x14:id>
        </ext>
      </extLst>
    </cfRule>
  </conditionalFormatting>
  <conditionalFormatting sqref="B82:B83">
    <cfRule type="colorScale" priority="5">
      <colorScale>
        <cfvo type="formula" val="&quot;OUI&quot;"/>
        <cfvo type="formula" val="&quot;NON&quot;"/>
        <color theme="9"/>
        <color rgb="FFFF0000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2:B83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{DCE73F54-8C98-B74E-BA24-1E740DDE4932}</x14:id>
        </ext>
      </extLst>
    </cfRule>
  </conditionalFormatting>
  <conditionalFormatting sqref="B85">
    <cfRule type="colorScale" priority="2">
      <colorScale>
        <cfvo type="formula" val="&quot;OUI&quot;"/>
        <cfvo type="formula" val="&quot;NON&quot;"/>
        <color theme="9"/>
        <color rgb="FFFF0000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{472BDC83-2595-E04D-97D2-746BBA75ABC9}</x14:id>
        </ext>
      </extLst>
    </cfRule>
  </conditionalFormatting>
  <dataValidations count="4">
    <dataValidation type="date" allowBlank="1" showInputMessage="1" showErrorMessage="1" error="Veuillez saisir une date valide" sqref="B3" xr:uid="{63F8D3EE-47F4-644B-9529-E4F8F7D9B36A}">
      <formula1>44197</formula1>
      <formula2>73415</formula2>
    </dataValidation>
    <dataValidation type="whole" showInputMessage="1" showErrorMessage="1" error="Veuillez saisir un nombre entier" sqref="B4 B13:B15 B74 B45:B47 B51" xr:uid="{E98B807E-1F3D-3744-843B-C1B5166FB276}">
      <formula1>0</formula1>
      <formula2>100</formula2>
    </dataValidation>
    <dataValidation type="whole" showInputMessage="1" showErrorMessage="1" error="Veuillez saisir un nombre entier" sqref="B32 B86" xr:uid="{2F796C06-BF32-C44C-A193-2DCB55438174}">
      <formula1>0</formula1>
      <formula2>100000</formula2>
    </dataValidation>
    <dataValidation showInputMessage="1" showErrorMessage="1" error="Veuillez saisir un nombre entier" sqref="B84" xr:uid="{DEC695CB-E67E-654E-A874-9806DD747038}"/>
  </dataValidations>
  <pageMargins left="0.25" right="0.25" top="0.75" bottom="0.75" header="0.3" footer="0.3"/>
  <pageSetup paperSize="9" scale="33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79C139-CB61-4844-8007-AFA1FBAEFF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B5:B9</xm:sqref>
        </x14:conditionalFormatting>
        <x14:conditionalFormatting xmlns:xm="http://schemas.microsoft.com/office/excel/2006/main">
          <x14:cfRule type="dataBar" id="{0A680759-A25E-0743-847D-B2351FFA7A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B18:B21</xm:sqref>
        </x14:conditionalFormatting>
        <x14:conditionalFormatting xmlns:xm="http://schemas.microsoft.com/office/excel/2006/main">
          <x14:cfRule type="dataBar" id="{14FAC2C3-044B-AA48-9151-8259AE6E7D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B24:B29</xm:sqref>
        </x14:conditionalFormatting>
        <x14:conditionalFormatting xmlns:xm="http://schemas.microsoft.com/office/excel/2006/main">
          <x14:cfRule type="dataBar" id="{725B924B-B2D8-D94B-AFB9-9220AF0EC9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B31</xm:sqref>
        </x14:conditionalFormatting>
        <x14:conditionalFormatting xmlns:xm="http://schemas.microsoft.com/office/excel/2006/main">
          <x14:cfRule type="dataBar" id="{290F30C1-09A4-8448-BF6A-A940E74DFE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B40:B43</xm:sqref>
        </x14:conditionalFormatting>
        <x14:conditionalFormatting xmlns:xm="http://schemas.microsoft.com/office/excel/2006/main">
          <x14:cfRule type="dataBar" id="{453B3A25-6E4F-D94B-AC28-0E4EDE5E6D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B37</xm:sqref>
        </x14:conditionalFormatting>
        <x14:conditionalFormatting xmlns:xm="http://schemas.microsoft.com/office/excel/2006/main">
          <x14:cfRule type="dataBar" id="{CF4B8B1F-A2EC-474B-A8E9-1396DFA692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B44</xm:sqref>
        </x14:conditionalFormatting>
        <x14:conditionalFormatting xmlns:xm="http://schemas.microsoft.com/office/excel/2006/main">
          <x14:cfRule type="dataBar" id="{895103A8-FCC4-8B4F-BAE6-DC9112C0E5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B50</xm:sqref>
        </x14:conditionalFormatting>
        <x14:conditionalFormatting xmlns:xm="http://schemas.microsoft.com/office/excel/2006/main">
          <x14:cfRule type="dataBar" id="{DB25E2FC-6B1B-C847-B946-731F0D210E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B52:B71</xm:sqref>
        </x14:conditionalFormatting>
        <x14:conditionalFormatting xmlns:xm="http://schemas.microsoft.com/office/excel/2006/main">
          <x14:cfRule type="dataBar" id="{8E5676C6-B433-D54C-817F-4B21D29190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B75:B76</xm:sqref>
        </x14:conditionalFormatting>
        <x14:conditionalFormatting xmlns:xm="http://schemas.microsoft.com/office/excel/2006/main">
          <x14:cfRule type="dataBar" id="{2B61D8A5-0600-0240-9AB4-0FE5784D6E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B79</xm:sqref>
        </x14:conditionalFormatting>
        <x14:conditionalFormatting xmlns:xm="http://schemas.microsoft.com/office/excel/2006/main">
          <x14:cfRule type="dataBar" id="{DCE73F54-8C98-B74E-BA24-1E740DDE49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B82:B83</xm:sqref>
        </x14:conditionalFormatting>
        <x14:conditionalFormatting xmlns:xm="http://schemas.microsoft.com/office/excel/2006/main">
          <x14:cfRule type="dataBar" id="{472BDC83-2595-E04D-97D2-746BBA75AB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B85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5A252A-90B2-3E4C-BDE6-2A4EDB93D8FC}">
          <x14:formula1>
            <xm:f>Références!$A$61:$A$62</xm:f>
          </x14:formula1>
          <xm:sqref>B5:B9 B18:B21 B24:B29 B31 B37 B40:B44 B50 B52:B71 B75:B76 B79 B82:B83 B85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B099"/>
    <pageSetUpPr fitToPage="1"/>
  </sheetPr>
  <dimension ref="A1:B58"/>
  <sheetViews>
    <sheetView showGridLines="0" view="pageBreakPreview" topLeftCell="A52" zoomScale="163" zoomScaleNormal="125" zoomScaleSheetLayoutView="163" workbookViewId="0">
      <selection activeCell="A42" sqref="A42"/>
    </sheetView>
  </sheetViews>
  <sheetFormatPr baseColWidth="10" defaultRowHeight="40.049999999999997" customHeight="1"/>
  <cols>
    <col min="1" max="1" width="75.77734375" customWidth="1"/>
    <col min="2" max="2" width="15.77734375" customWidth="1"/>
    <col min="11" max="11" width="17.77734375" customWidth="1"/>
  </cols>
  <sheetData>
    <row r="1" spans="1:2" ht="40.049999999999997" customHeight="1">
      <c r="A1" s="80" t="s">
        <v>334</v>
      </c>
      <c r="B1" s="81"/>
    </row>
    <row r="2" spans="1:2" ht="40.049999999999997" customHeight="1">
      <c r="A2" s="82"/>
      <c r="B2" s="83"/>
    </row>
    <row r="3" spans="1:2" ht="40.049999999999997" customHeight="1">
      <c r="A3" s="7" t="s">
        <v>111</v>
      </c>
      <c r="B3" s="39"/>
    </row>
    <row r="4" spans="1:2" ht="40.049999999999997" customHeight="1">
      <c r="A4" s="7" t="s">
        <v>110</v>
      </c>
      <c r="B4" s="38"/>
    </row>
    <row r="5" spans="1:2" ht="40.049999999999997" customHeight="1">
      <c r="A5" s="8" t="s">
        <v>109</v>
      </c>
      <c r="B5" s="38"/>
    </row>
    <row r="6" spans="1:2" ht="40.049999999999997" customHeight="1">
      <c r="A6" s="80" t="s">
        <v>335</v>
      </c>
      <c r="B6" s="81"/>
    </row>
    <row r="7" spans="1:2" ht="40.049999999999997" customHeight="1">
      <c r="A7" s="82"/>
      <c r="B7" s="83"/>
    </row>
    <row r="8" spans="1:2" ht="40.049999999999997" customHeight="1">
      <c r="A8" s="9" t="s">
        <v>108</v>
      </c>
      <c r="B8" s="38"/>
    </row>
    <row r="9" spans="1:2" ht="40.049999999999997" customHeight="1">
      <c r="A9" s="7" t="s">
        <v>107</v>
      </c>
      <c r="B9" s="38"/>
    </row>
    <row r="10" spans="1:2" ht="40.049999999999997" customHeight="1">
      <c r="A10" s="80" t="s">
        <v>336</v>
      </c>
      <c r="B10" s="81"/>
    </row>
    <row r="11" spans="1:2" ht="40.049999999999997" customHeight="1">
      <c r="A11" s="82"/>
      <c r="B11" s="83"/>
    </row>
    <row r="12" spans="1:2" ht="40.049999999999997" customHeight="1">
      <c r="A12" s="10" t="s">
        <v>106</v>
      </c>
      <c r="B12" s="38"/>
    </row>
    <row r="13" spans="1:2" ht="40.049999999999997" customHeight="1">
      <c r="A13" s="10" t="s">
        <v>105</v>
      </c>
      <c r="B13" s="38"/>
    </row>
    <row r="14" spans="1:2" ht="40.049999999999997" customHeight="1">
      <c r="A14" s="7" t="s">
        <v>104</v>
      </c>
      <c r="B14" s="38"/>
    </row>
    <row r="15" spans="1:2" ht="40.049999999999997" customHeight="1">
      <c r="A15" s="80" t="s">
        <v>337</v>
      </c>
      <c r="B15" s="81"/>
    </row>
    <row r="16" spans="1:2" ht="40.049999999999997" customHeight="1">
      <c r="A16" s="82"/>
      <c r="B16" s="83"/>
    </row>
    <row r="17" spans="1:2" ht="40.049999999999997" customHeight="1">
      <c r="A17" s="11" t="s">
        <v>103</v>
      </c>
      <c r="B17" s="38"/>
    </row>
    <row r="18" spans="1:2" ht="40.049999999999997" customHeight="1">
      <c r="A18" s="12" t="s">
        <v>102</v>
      </c>
      <c r="B18" s="38"/>
    </row>
    <row r="19" spans="1:2" ht="40.049999999999997" customHeight="1">
      <c r="A19" s="12" t="s">
        <v>101</v>
      </c>
      <c r="B19" s="38"/>
    </row>
    <row r="20" spans="1:2" ht="40.049999999999997" customHeight="1">
      <c r="A20" s="11" t="s">
        <v>99</v>
      </c>
      <c r="B20" s="38"/>
    </row>
    <row r="21" spans="1:2" ht="40.049999999999997" customHeight="1">
      <c r="A21" s="12" t="s">
        <v>98</v>
      </c>
      <c r="B21" s="38"/>
    </row>
    <row r="22" spans="1:2" ht="40.049999999999997" customHeight="1">
      <c r="A22" s="11" t="s">
        <v>97</v>
      </c>
      <c r="B22" s="38"/>
    </row>
    <row r="23" spans="1:2" ht="40.049999999999997" customHeight="1">
      <c r="A23" s="7" t="s">
        <v>96</v>
      </c>
      <c r="B23" s="38"/>
    </row>
    <row r="24" spans="1:2" ht="40.049999999999997" customHeight="1">
      <c r="A24" s="80" t="s">
        <v>338</v>
      </c>
      <c r="B24" s="81"/>
    </row>
    <row r="25" spans="1:2" ht="40.049999999999997" customHeight="1">
      <c r="A25" s="82"/>
      <c r="B25" s="83"/>
    </row>
    <row r="26" spans="1:2" ht="40.049999999999997" customHeight="1">
      <c r="A26" s="11" t="s">
        <v>95</v>
      </c>
      <c r="B26" s="38"/>
    </row>
    <row r="27" spans="1:2" ht="40.049999999999997" customHeight="1">
      <c r="A27" s="12" t="s">
        <v>94</v>
      </c>
      <c r="B27" s="38"/>
    </row>
    <row r="28" spans="1:2" ht="40.049999999999997" customHeight="1">
      <c r="A28" s="12" t="s">
        <v>93</v>
      </c>
      <c r="B28" s="38"/>
    </row>
    <row r="29" spans="1:2" ht="40.049999999999997" customHeight="1">
      <c r="A29" s="8" t="s">
        <v>92</v>
      </c>
      <c r="B29" s="38"/>
    </row>
    <row r="30" spans="1:2" ht="40.049999999999997" customHeight="1">
      <c r="A30" s="80" t="s">
        <v>339</v>
      </c>
      <c r="B30" s="81"/>
    </row>
    <row r="31" spans="1:2" ht="40.049999999999997" customHeight="1">
      <c r="A31" s="82"/>
      <c r="B31" s="83"/>
    </row>
    <row r="32" spans="1:2" ht="40.049999999999997" customHeight="1">
      <c r="A32" s="11" t="s">
        <v>91</v>
      </c>
      <c r="B32" s="38"/>
    </row>
    <row r="33" spans="1:2" ht="40.049999999999997" customHeight="1">
      <c r="A33" s="11" t="s">
        <v>90</v>
      </c>
      <c r="B33" s="38"/>
    </row>
    <row r="34" spans="1:2" ht="40.049999999999997" customHeight="1">
      <c r="A34" s="11" t="s">
        <v>89</v>
      </c>
      <c r="B34" s="38"/>
    </row>
    <row r="35" spans="1:2" ht="40.049999999999997" customHeight="1">
      <c r="A35" s="11" t="s">
        <v>88</v>
      </c>
      <c r="B35" s="38"/>
    </row>
    <row r="36" spans="1:2" ht="40.049999999999997" customHeight="1">
      <c r="A36" s="11" t="s">
        <v>87</v>
      </c>
      <c r="B36" s="38"/>
    </row>
    <row r="37" spans="1:2" ht="40.049999999999997" customHeight="1">
      <c r="A37" s="11" t="s">
        <v>86</v>
      </c>
      <c r="B37" s="38"/>
    </row>
    <row r="38" spans="1:2" ht="40.049999999999997" customHeight="1">
      <c r="A38" s="7" t="s">
        <v>85</v>
      </c>
      <c r="B38" s="38"/>
    </row>
    <row r="39" spans="1:2" ht="40.049999999999997" customHeight="1">
      <c r="A39" s="80" t="s">
        <v>340</v>
      </c>
      <c r="B39" s="81"/>
    </row>
    <row r="40" spans="1:2" ht="40.049999999999997" customHeight="1">
      <c r="A40" s="82"/>
      <c r="B40" s="83"/>
    </row>
    <row r="41" spans="1:2" ht="40.049999999999997" customHeight="1">
      <c r="A41" s="11" t="s">
        <v>84</v>
      </c>
      <c r="B41" s="38"/>
    </row>
    <row r="42" spans="1:2" ht="46.8">
      <c r="A42" s="63" t="s">
        <v>488</v>
      </c>
      <c r="B42" s="38"/>
    </row>
    <row r="43" spans="1:2" ht="46.8">
      <c r="A43" s="12" t="s">
        <v>83</v>
      </c>
      <c r="B43" s="38"/>
    </row>
    <row r="44" spans="1:2" ht="40.049999999999997" customHeight="1">
      <c r="A44" s="56" t="s">
        <v>487</v>
      </c>
      <c r="B44" s="38"/>
    </row>
    <row r="45" spans="1:2" ht="40.049999999999997" customHeight="1">
      <c r="A45" s="11" t="s">
        <v>82</v>
      </c>
      <c r="B45" s="38"/>
    </row>
    <row r="46" spans="1:2" ht="40.049999999999997" customHeight="1">
      <c r="A46" s="11" t="s">
        <v>81</v>
      </c>
      <c r="B46" s="38"/>
    </row>
    <row r="47" spans="1:2" ht="40.049999999999997" customHeight="1">
      <c r="A47" s="11" t="s">
        <v>80</v>
      </c>
      <c r="B47" s="38"/>
    </row>
    <row r="48" spans="1:2" ht="40.049999999999997" customHeight="1">
      <c r="A48" s="11" t="s">
        <v>79</v>
      </c>
      <c r="B48" s="38"/>
    </row>
    <row r="49" spans="1:2" ht="40.049999999999997" customHeight="1">
      <c r="A49" s="11" t="s">
        <v>78</v>
      </c>
      <c r="B49" s="38"/>
    </row>
    <row r="50" spans="1:2" ht="40.049999999999997" customHeight="1">
      <c r="A50" s="7" t="s">
        <v>77</v>
      </c>
      <c r="B50" s="38"/>
    </row>
    <row r="51" spans="1:2" ht="40.049999999999997" customHeight="1">
      <c r="A51" s="80" t="s">
        <v>341</v>
      </c>
      <c r="B51" s="81"/>
    </row>
    <row r="52" spans="1:2" ht="40.049999999999997" customHeight="1">
      <c r="A52" s="82"/>
      <c r="B52" s="83"/>
    </row>
    <row r="53" spans="1:2" ht="40.049999999999997" customHeight="1">
      <c r="A53" s="11" t="s">
        <v>76</v>
      </c>
      <c r="B53" s="38"/>
    </row>
    <row r="54" spans="1:2" ht="40.049999999999997" customHeight="1">
      <c r="A54" s="11" t="s">
        <v>75</v>
      </c>
      <c r="B54" s="38"/>
    </row>
    <row r="55" spans="1:2" ht="40.049999999999997" customHeight="1">
      <c r="A55" s="11" t="s">
        <v>74</v>
      </c>
      <c r="B55" s="38"/>
    </row>
    <row r="56" spans="1:2" ht="40.049999999999997" customHeight="1">
      <c r="A56" s="11" t="s">
        <v>73</v>
      </c>
      <c r="B56" s="38"/>
    </row>
    <row r="57" spans="1:2" ht="40.049999999999997" customHeight="1">
      <c r="A57" s="11" t="s">
        <v>72</v>
      </c>
      <c r="B57" s="38"/>
    </row>
    <row r="58" spans="1:2" ht="40.049999999999997" customHeight="1">
      <c r="A58" s="13" t="s">
        <v>71</v>
      </c>
      <c r="B58" s="38"/>
    </row>
  </sheetData>
  <sheetProtection algorithmName="SHA-512" hashValue="WZxZfp6mNzWFlpvHxg7Z/DwTxZpbveMIeW9r/J0mL8q2aHDjSZwp448yfxJ9WFt/R74cby4DPUzo3JcpV2n+ug==" saltValue="30f1ppbN7Ef3lHud/Xu97g==" spinCount="100000" sheet="1" objects="1" scenarios="1"/>
  <mergeCells count="8">
    <mergeCell ref="A30:B31"/>
    <mergeCell ref="A39:B40"/>
    <mergeCell ref="A51:B52"/>
    <mergeCell ref="A1:B2"/>
    <mergeCell ref="A6:B7"/>
    <mergeCell ref="A10:B11"/>
    <mergeCell ref="A15:B16"/>
    <mergeCell ref="A24:B25"/>
  </mergeCells>
  <conditionalFormatting sqref="B53:B58">
    <cfRule type="colorScale" priority="23">
      <colorScale>
        <cfvo type="formula" val="&quot;OUI&quot;"/>
        <cfvo type="formula" val="&quot;NON&quot;"/>
        <color theme="9"/>
        <color rgb="FFFF0000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3:B58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{EC004014-F015-784C-AADE-3B9C1F14C39C}</x14:id>
        </ext>
      </extLst>
    </cfRule>
  </conditionalFormatting>
  <conditionalFormatting sqref="B41:B50">
    <cfRule type="colorScale" priority="20">
      <colorScale>
        <cfvo type="formula" val="&quot;OUI&quot;"/>
        <cfvo type="formula" val="&quot;NON&quot;"/>
        <color theme="9"/>
        <color rgb="FFFF0000"/>
      </colorScale>
    </cfRule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1:B50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{93F53BFA-9E8A-E347-B235-63D71354581F}</x14:id>
        </ext>
      </extLst>
    </cfRule>
  </conditionalFormatting>
  <conditionalFormatting sqref="B32:B38">
    <cfRule type="colorScale" priority="17">
      <colorScale>
        <cfvo type="formula" val="&quot;OUI&quot;"/>
        <cfvo type="formula" val="&quot;NON&quot;"/>
        <color theme="9"/>
        <color rgb="FFFF0000"/>
      </colorScale>
    </cfRule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:B38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{E89E5615-BCC2-5144-BA8C-ACF4039685B6}</x14:id>
        </ext>
      </extLst>
    </cfRule>
  </conditionalFormatting>
  <conditionalFormatting sqref="B26:B29">
    <cfRule type="colorScale" priority="14">
      <colorScale>
        <cfvo type="formula" val="&quot;OUI&quot;"/>
        <cfvo type="formula" val="&quot;NON&quot;"/>
        <color theme="9"/>
        <color rgb="FFFF0000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6:B29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{CA28E36E-96D8-E347-8064-AA7A2D1BB574}</x14:id>
        </ext>
      </extLst>
    </cfRule>
  </conditionalFormatting>
  <conditionalFormatting sqref="B17:B23">
    <cfRule type="colorScale" priority="11">
      <colorScale>
        <cfvo type="formula" val="&quot;OUI&quot;"/>
        <cfvo type="formula" val="&quot;NON&quot;"/>
        <color theme="9"/>
        <color rgb="FFFF0000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:B23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{4B2FFBEE-7DF0-3647-AA6A-1E217459D5F7}</x14:id>
        </ext>
      </extLst>
    </cfRule>
  </conditionalFormatting>
  <conditionalFormatting sqref="B12:B14">
    <cfRule type="colorScale" priority="8">
      <colorScale>
        <cfvo type="formula" val="&quot;OUI&quot;"/>
        <cfvo type="formula" val="&quot;NON&quot;"/>
        <color theme="9"/>
        <color rgb="FFFF0000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:B14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{85BBDB51-6A5F-8640-8C8B-AC9EBA9D4EF9}</x14:id>
        </ext>
      </extLst>
    </cfRule>
  </conditionalFormatting>
  <conditionalFormatting sqref="B8:B9">
    <cfRule type="colorScale" priority="5">
      <colorScale>
        <cfvo type="formula" val="&quot;OUI&quot;"/>
        <cfvo type="formula" val="&quot;NON&quot;"/>
        <color theme="9"/>
        <color rgb="FFFF0000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:B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{4E17354A-2987-5347-A09A-F6A916BE54DE}</x14:id>
        </ext>
      </extLst>
    </cfRule>
  </conditionalFormatting>
  <conditionalFormatting sqref="B3:B5">
    <cfRule type="colorScale" priority="2">
      <colorScale>
        <cfvo type="formula" val="&quot;OUI&quot;"/>
        <cfvo type="formula" val="&quot;NON&quot;"/>
        <color theme="9"/>
        <color rgb="FFFF0000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:B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{9E1D21CA-724E-C64A-B896-200B9BE7F440}</x14:id>
        </ext>
      </extLst>
    </cfRule>
  </conditionalFormatting>
  <pageMargins left="0.7" right="0.7" top="0.75" bottom="0.75" header="0.3" footer="0.3"/>
  <pageSetup paperSize="9" scale="31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004014-F015-784C-AADE-3B9C1F14C3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B53:B58</xm:sqref>
        </x14:conditionalFormatting>
        <x14:conditionalFormatting xmlns:xm="http://schemas.microsoft.com/office/excel/2006/main">
          <x14:cfRule type="dataBar" id="{93F53BFA-9E8A-E347-B235-63D7135458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B41:B50</xm:sqref>
        </x14:conditionalFormatting>
        <x14:conditionalFormatting xmlns:xm="http://schemas.microsoft.com/office/excel/2006/main">
          <x14:cfRule type="dataBar" id="{E89E5615-BCC2-5144-BA8C-ACF4039685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B32:B38</xm:sqref>
        </x14:conditionalFormatting>
        <x14:conditionalFormatting xmlns:xm="http://schemas.microsoft.com/office/excel/2006/main">
          <x14:cfRule type="dataBar" id="{CA28E36E-96D8-E347-8064-AA7A2D1BB5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B26:B29</xm:sqref>
        </x14:conditionalFormatting>
        <x14:conditionalFormatting xmlns:xm="http://schemas.microsoft.com/office/excel/2006/main">
          <x14:cfRule type="dataBar" id="{4B2FFBEE-7DF0-3647-AA6A-1E217459D5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B17:B23</xm:sqref>
        </x14:conditionalFormatting>
        <x14:conditionalFormatting xmlns:xm="http://schemas.microsoft.com/office/excel/2006/main">
          <x14:cfRule type="dataBar" id="{85BBDB51-6A5F-8640-8C8B-AC9EBA9D4E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B12:B14</xm:sqref>
        </x14:conditionalFormatting>
        <x14:conditionalFormatting xmlns:xm="http://schemas.microsoft.com/office/excel/2006/main">
          <x14:cfRule type="dataBar" id="{4E17354A-2987-5347-A09A-F6A916BE54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B8:B9</xm:sqref>
        </x14:conditionalFormatting>
        <x14:conditionalFormatting xmlns:xm="http://schemas.microsoft.com/office/excel/2006/main">
          <x14:cfRule type="dataBar" id="{9E1D21CA-724E-C64A-B896-200B9BE7F4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B3:B5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AA8ED9-E805-0046-B3B7-2D08B1F9F871}">
          <x14:formula1>
            <xm:f>Références!$A$61:$A$62</xm:f>
          </x14:formula1>
          <xm:sqref>B3:B5 B8:B9 B12:B14 B17:B23 B26:B29 B53:B58 B32:B38 B41:B50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E5AE4-A471-4EC6-A3FA-C3675D93231C}">
  <sheetPr>
    <tabColor rgb="FFFF79C7"/>
    <pageSetUpPr fitToPage="1"/>
  </sheetPr>
  <dimension ref="A1:J86"/>
  <sheetViews>
    <sheetView showGridLines="0" view="pageBreakPreview" topLeftCell="A73" zoomScale="164" zoomScaleNormal="141" zoomScaleSheetLayoutView="164" workbookViewId="0">
      <selection activeCell="A71" sqref="A71"/>
    </sheetView>
  </sheetViews>
  <sheetFormatPr baseColWidth="10" defaultRowHeight="40.049999999999997" customHeight="1"/>
  <cols>
    <col min="1" max="1" width="75.77734375" style="4" customWidth="1"/>
    <col min="2" max="2" width="15.77734375" customWidth="1"/>
  </cols>
  <sheetData>
    <row r="1" spans="1:3" ht="40.049999999999997" customHeight="1">
      <c r="A1" s="84" t="s">
        <v>342</v>
      </c>
      <c r="B1" s="85"/>
      <c r="C1" s="3"/>
    </row>
    <row r="2" spans="1:3" ht="40.049999999999997" customHeight="1">
      <c r="A2" s="86"/>
      <c r="B2" s="87"/>
      <c r="C2" s="3"/>
    </row>
    <row r="3" spans="1:3" ht="40.049999999999997" customHeight="1">
      <c r="A3" s="14" t="s">
        <v>177</v>
      </c>
      <c r="B3" s="41"/>
    </row>
    <row r="4" spans="1:3" ht="40.049999999999997" customHeight="1">
      <c r="A4" s="14" t="s">
        <v>176</v>
      </c>
      <c r="B4" s="40"/>
    </row>
    <row r="5" spans="1:3" ht="40.049999999999997" customHeight="1">
      <c r="A5" s="14" t="s">
        <v>175</v>
      </c>
      <c r="B5" s="40"/>
    </row>
    <row r="6" spans="1:3" ht="40.049999999999997" customHeight="1">
      <c r="A6" s="14" t="s">
        <v>174</v>
      </c>
      <c r="B6" s="40"/>
    </row>
    <row r="7" spans="1:3" ht="40.049999999999997" customHeight="1">
      <c r="A7" s="88" t="s">
        <v>173</v>
      </c>
      <c r="B7" s="89"/>
    </row>
    <row r="8" spans="1:3" ht="40.049999999999997" customHeight="1">
      <c r="A8" s="14" t="s">
        <v>391</v>
      </c>
      <c r="B8" s="40"/>
    </row>
    <row r="9" spans="1:3" ht="40.049999999999997" customHeight="1">
      <c r="A9" s="14" t="s">
        <v>172</v>
      </c>
      <c r="B9" s="40"/>
    </row>
    <row r="10" spans="1:3" ht="40.049999999999997" customHeight="1">
      <c r="A10" s="14" t="s">
        <v>171</v>
      </c>
      <c r="B10" s="40"/>
    </row>
    <row r="11" spans="1:3" ht="40.049999999999997" customHeight="1">
      <c r="A11" s="14" t="s">
        <v>170</v>
      </c>
      <c r="B11" s="40"/>
    </row>
    <row r="12" spans="1:3" ht="40.049999999999997" customHeight="1">
      <c r="A12" s="14" t="s">
        <v>169</v>
      </c>
      <c r="B12" s="40"/>
    </row>
    <row r="13" spans="1:3" ht="40.049999999999997" customHeight="1">
      <c r="A13" s="15" t="s">
        <v>168</v>
      </c>
      <c r="B13" s="40"/>
    </row>
    <row r="14" spans="1:3" ht="40.049999999999997" customHeight="1">
      <c r="A14" s="15" t="s">
        <v>167</v>
      </c>
      <c r="B14" s="40"/>
    </row>
    <row r="15" spans="1:3" ht="40.049999999999997" customHeight="1">
      <c r="A15" s="15" t="s">
        <v>166</v>
      </c>
      <c r="B15" s="40"/>
    </row>
    <row r="16" spans="1:3" ht="40.049999999999997" customHeight="1">
      <c r="A16" s="14" t="s">
        <v>165</v>
      </c>
      <c r="B16" s="40"/>
    </row>
    <row r="17" spans="1:2" ht="40.049999999999997" customHeight="1">
      <c r="A17" s="84" t="s">
        <v>343</v>
      </c>
      <c r="B17" s="85"/>
    </row>
    <row r="18" spans="1:2" ht="40.049999999999997" customHeight="1">
      <c r="A18" s="86"/>
      <c r="B18" s="87"/>
    </row>
    <row r="19" spans="1:2" ht="40.049999999999997" customHeight="1">
      <c r="A19" s="14" t="s">
        <v>164</v>
      </c>
      <c r="B19" s="40"/>
    </row>
    <row r="20" spans="1:2" ht="40.049999999999997" customHeight="1">
      <c r="A20" s="14" t="s">
        <v>163</v>
      </c>
      <c r="B20" s="40"/>
    </row>
    <row r="21" spans="1:2" ht="40.049999999999997" customHeight="1">
      <c r="A21" s="14" t="s">
        <v>162</v>
      </c>
      <c r="B21" s="40"/>
    </row>
    <row r="22" spans="1:2" ht="40.049999999999997" customHeight="1">
      <c r="A22" s="14" t="s">
        <v>161</v>
      </c>
      <c r="B22" s="40"/>
    </row>
    <row r="23" spans="1:2" ht="40.049999999999997" customHeight="1">
      <c r="A23" s="14" t="s">
        <v>160</v>
      </c>
      <c r="B23" s="40"/>
    </row>
    <row r="24" spans="1:2" ht="40.049999999999997" customHeight="1">
      <c r="A24" s="14" t="s">
        <v>159</v>
      </c>
      <c r="B24" s="40"/>
    </row>
    <row r="25" spans="1:2" ht="40.049999999999997" customHeight="1">
      <c r="A25" s="14" t="s">
        <v>158</v>
      </c>
      <c r="B25" s="40"/>
    </row>
    <row r="26" spans="1:2" ht="40.049999999999997" customHeight="1">
      <c r="A26" s="14" t="s">
        <v>157</v>
      </c>
      <c r="B26" s="40"/>
    </row>
    <row r="27" spans="1:2" ht="40.049999999999997" customHeight="1">
      <c r="A27" s="14" t="s">
        <v>156</v>
      </c>
      <c r="B27" s="40"/>
    </row>
    <row r="28" spans="1:2" ht="40.049999999999997" customHeight="1">
      <c r="A28" s="14" t="s">
        <v>155</v>
      </c>
      <c r="B28" s="40"/>
    </row>
    <row r="29" spans="1:2" ht="40.049999999999997" customHeight="1">
      <c r="A29" s="14" t="s">
        <v>154</v>
      </c>
      <c r="B29" s="40"/>
    </row>
    <row r="30" spans="1:2" ht="40.049999999999997" customHeight="1">
      <c r="A30" s="84" t="s">
        <v>344</v>
      </c>
      <c r="B30" s="85"/>
    </row>
    <row r="31" spans="1:2" ht="40.049999999999997" customHeight="1">
      <c r="A31" s="86"/>
      <c r="B31" s="87"/>
    </row>
    <row r="32" spans="1:2" ht="40.049999999999997" customHeight="1">
      <c r="A32" s="14" t="s">
        <v>153</v>
      </c>
      <c r="B32" s="40"/>
    </row>
    <row r="33" spans="1:4" ht="40.049999999999997" customHeight="1">
      <c r="A33" s="14" t="s">
        <v>152</v>
      </c>
      <c r="B33" s="40"/>
    </row>
    <row r="34" spans="1:4" ht="40.049999999999997" customHeight="1">
      <c r="A34" s="14" t="s">
        <v>151</v>
      </c>
      <c r="B34" s="40"/>
    </row>
    <row r="35" spans="1:4" ht="40.049999999999997" customHeight="1">
      <c r="A35" s="14" t="s">
        <v>150</v>
      </c>
      <c r="B35" s="40"/>
    </row>
    <row r="36" spans="1:4" ht="40.049999999999997" customHeight="1">
      <c r="A36" s="14" t="s">
        <v>149</v>
      </c>
      <c r="B36" s="40"/>
    </row>
    <row r="37" spans="1:4" ht="40.049999999999997" customHeight="1">
      <c r="A37" s="14" t="s">
        <v>148</v>
      </c>
      <c r="B37" s="40"/>
    </row>
    <row r="38" spans="1:4" ht="40.049999999999997" customHeight="1">
      <c r="A38" s="14" t="s">
        <v>147</v>
      </c>
      <c r="B38" s="40"/>
    </row>
    <row r="39" spans="1:4" ht="40.049999999999997" customHeight="1">
      <c r="A39" s="14" t="s">
        <v>146</v>
      </c>
      <c r="B39" s="40"/>
    </row>
    <row r="40" spans="1:4" ht="40.049999999999997" customHeight="1">
      <c r="A40" s="84" t="s">
        <v>345</v>
      </c>
      <c r="B40" s="85"/>
    </row>
    <row r="41" spans="1:4" ht="40.049999999999997" customHeight="1">
      <c r="A41" s="86"/>
      <c r="B41" s="87"/>
    </row>
    <row r="42" spans="1:4" ht="40.049999999999997" customHeight="1">
      <c r="A42" s="14" t="s">
        <v>145</v>
      </c>
      <c r="B42" s="40"/>
    </row>
    <row r="43" spans="1:4" ht="40.049999999999997" customHeight="1">
      <c r="A43" s="15" t="s">
        <v>144</v>
      </c>
      <c r="B43" s="40"/>
    </row>
    <row r="44" spans="1:4" ht="40.049999999999997" customHeight="1">
      <c r="A44" s="14" t="s">
        <v>143</v>
      </c>
      <c r="B44" s="40"/>
    </row>
    <row r="45" spans="1:4" ht="40.049999999999997" customHeight="1">
      <c r="A45" s="14" t="s">
        <v>142</v>
      </c>
      <c r="B45" s="40"/>
    </row>
    <row r="46" spans="1:4" ht="40.049999999999997" customHeight="1">
      <c r="A46" s="14" t="s">
        <v>141</v>
      </c>
      <c r="B46" s="40"/>
    </row>
    <row r="47" spans="1:4" ht="40.049999999999997" customHeight="1">
      <c r="A47" s="84" t="s">
        <v>346</v>
      </c>
      <c r="B47" s="85"/>
      <c r="C47" s="3"/>
      <c r="D47" s="3"/>
    </row>
    <row r="48" spans="1:4" ht="40.049999999999997" customHeight="1">
      <c r="A48" s="86"/>
      <c r="B48" s="87"/>
      <c r="C48" s="3"/>
      <c r="D48" s="3"/>
    </row>
    <row r="49" spans="1:2" ht="40.049999999999997" customHeight="1">
      <c r="A49" s="14" t="s">
        <v>140</v>
      </c>
      <c r="B49" s="40"/>
    </row>
    <row r="50" spans="1:2" ht="40.049999999999997" customHeight="1">
      <c r="A50" s="14" t="s">
        <v>139</v>
      </c>
      <c r="B50" s="40"/>
    </row>
    <row r="51" spans="1:2" ht="40.049999999999997" customHeight="1">
      <c r="A51" s="14" t="s">
        <v>138</v>
      </c>
      <c r="B51" s="40"/>
    </row>
    <row r="52" spans="1:2" ht="40.049999999999997" customHeight="1">
      <c r="A52" s="14" t="s">
        <v>137</v>
      </c>
      <c r="B52" s="40"/>
    </row>
    <row r="53" spans="1:2" ht="40.049999999999997" customHeight="1">
      <c r="A53" s="14" t="s">
        <v>136</v>
      </c>
      <c r="B53" s="40"/>
    </row>
    <row r="54" spans="1:2" ht="40.049999999999997" customHeight="1">
      <c r="A54" s="14" t="s">
        <v>135</v>
      </c>
      <c r="B54" s="40"/>
    </row>
    <row r="55" spans="1:2" ht="40.049999999999997" customHeight="1">
      <c r="A55" s="84" t="s">
        <v>350</v>
      </c>
      <c r="B55" s="85"/>
    </row>
    <row r="56" spans="1:2" ht="40.049999999999997" customHeight="1">
      <c r="A56" s="86"/>
      <c r="B56" s="87"/>
    </row>
    <row r="57" spans="1:2" ht="40.049999999999997" customHeight="1">
      <c r="A57" s="14" t="s">
        <v>134</v>
      </c>
      <c r="B57" s="40"/>
    </row>
    <row r="58" spans="1:2" ht="40.049999999999997" customHeight="1">
      <c r="A58" s="14" t="s">
        <v>133</v>
      </c>
      <c r="B58" s="40"/>
    </row>
    <row r="59" spans="1:2" ht="40.049999999999997" customHeight="1">
      <c r="A59" s="14" t="s">
        <v>132</v>
      </c>
      <c r="B59" s="40"/>
    </row>
    <row r="60" spans="1:2" ht="40.049999999999997" customHeight="1">
      <c r="A60" s="14" t="s">
        <v>131</v>
      </c>
      <c r="B60" s="40"/>
    </row>
    <row r="61" spans="1:2" ht="40.049999999999997" customHeight="1">
      <c r="A61" s="14" t="s">
        <v>130</v>
      </c>
      <c r="B61" s="40"/>
    </row>
    <row r="62" spans="1:2" ht="40.049999999999997" customHeight="1">
      <c r="A62" s="14" t="s">
        <v>129</v>
      </c>
      <c r="B62" s="40"/>
    </row>
    <row r="63" spans="1:2" ht="40.049999999999997" customHeight="1">
      <c r="A63" s="14" t="s">
        <v>128</v>
      </c>
      <c r="B63" s="40"/>
    </row>
    <row r="64" spans="1:2" ht="40.049999999999997" customHeight="1">
      <c r="A64" s="14" t="s">
        <v>127</v>
      </c>
      <c r="B64" s="40"/>
    </row>
    <row r="65" spans="1:10" ht="40.049999999999997" customHeight="1">
      <c r="A65" s="14" t="s">
        <v>126</v>
      </c>
      <c r="B65" s="40"/>
    </row>
    <row r="66" spans="1:10" ht="40.049999999999997" customHeight="1">
      <c r="A66" s="84" t="s">
        <v>349</v>
      </c>
      <c r="B66" s="85"/>
    </row>
    <row r="67" spans="1:10" ht="40.049999999999997" customHeight="1">
      <c r="A67" s="86"/>
      <c r="B67" s="87"/>
    </row>
    <row r="68" spans="1:10" ht="40.049999999999997" customHeight="1">
      <c r="A68" s="14" t="s">
        <v>125</v>
      </c>
      <c r="B68" s="40"/>
    </row>
    <row r="69" spans="1:10" ht="40.049999999999997" customHeight="1">
      <c r="A69" s="15" t="s">
        <v>124</v>
      </c>
      <c r="B69" s="40"/>
    </row>
    <row r="70" spans="1:10" ht="40.049999999999997" customHeight="1">
      <c r="A70" s="14" t="s">
        <v>123</v>
      </c>
      <c r="B70" s="40"/>
      <c r="J70" t="s">
        <v>100</v>
      </c>
    </row>
    <row r="71" spans="1:10" ht="40.049999999999997" customHeight="1">
      <c r="A71" s="64" t="s">
        <v>489</v>
      </c>
      <c r="B71" s="40"/>
    </row>
    <row r="72" spans="1:10" ht="40.049999999999997" customHeight="1">
      <c r="A72" s="14" t="s">
        <v>122</v>
      </c>
      <c r="B72" s="40"/>
    </row>
    <row r="73" spans="1:10" ht="40.049999999999997" customHeight="1">
      <c r="A73" s="84" t="s">
        <v>348</v>
      </c>
      <c r="B73" s="85"/>
    </row>
    <row r="74" spans="1:10" ht="40.049999999999997" customHeight="1">
      <c r="A74" s="86"/>
      <c r="B74" s="87"/>
    </row>
    <row r="75" spans="1:10" ht="40.049999999999997" customHeight="1">
      <c r="A75" s="14" t="s">
        <v>121</v>
      </c>
      <c r="B75" s="40"/>
    </row>
    <row r="76" spans="1:10" ht="40.049999999999997" customHeight="1">
      <c r="A76" s="14" t="s">
        <v>120</v>
      </c>
      <c r="B76" s="40"/>
    </row>
    <row r="77" spans="1:10" ht="40.049999999999997" customHeight="1">
      <c r="A77" s="14" t="s">
        <v>119</v>
      </c>
      <c r="B77" s="40"/>
    </row>
    <row r="78" spans="1:10" ht="40.049999999999997" customHeight="1">
      <c r="A78" s="14" t="s">
        <v>118</v>
      </c>
      <c r="B78" s="40"/>
    </row>
    <row r="79" spans="1:10" ht="40.049999999999997" customHeight="1">
      <c r="A79" s="15" t="s">
        <v>117</v>
      </c>
      <c r="B79" s="40"/>
    </row>
    <row r="80" spans="1:10" ht="40.049999999999997" customHeight="1">
      <c r="A80" s="14" t="s">
        <v>116</v>
      </c>
      <c r="B80" s="40"/>
    </row>
    <row r="81" spans="1:2" ht="40.049999999999997" customHeight="1">
      <c r="A81" s="15" t="s">
        <v>115</v>
      </c>
      <c r="B81" s="40"/>
    </row>
    <row r="82" spans="1:2" ht="40.049999999999997" customHeight="1">
      <c r="A82" s="15" t="s">
        <v>114</v>
      </c>
      <c r="B82" s="40"/>
    </row>
    <row r="83" spans="1:2" ht="40.049999999999997" customHeight="1">
      <c r="A83" s="84" t="s">
        <v>347</v>
      </c>
      <c r="B83" s="85"/>
    </row>
    <row r="84" spans="1:2" ht="40.049999999999997" customHeight="1">
      <c r="A84" s="86"/>
      <c r="B84" s="87"/>
    </row>
    <row r="85" spans="1:2" ht="40.049999999999997" customHeight="1">
      <c r="A85" s="15" t="s">
        <v>113</v>
      </c>
      <c r="B85" s="40"/>
    </row>
    <row r="86" spans="1:2" ht="40.049999999999997" customHeight="1">
      <c r="A86" s="16" t="s">
        <v>112</v>
      </c>
      <c r="B86" s="40"/>
    </row>
  </sheetData>
  <sheetProtection algorithmName="SHA-512" hashValue="74epTwdCrNmwJ73r/EuqQIOV0rhdFoqXipWzwkTnj18H8Xywr2dZjqXQjtSQUfEKvBDIududQpeX3AxbTiWvJQ==" saltValue="9aumNjULy4zYDo6GScrAjA==" spinCount="100000" sheet="1" objects="1" scenarios="1"/>
  <mergeCells count="10">
    <mergeCell ref="A66:B67"/>
    <mergeCell ref="A73:B74"/>
    <mergeCell ref="A83:B84"/>
    <mergeCell ref="A7:B7"/>
    <mergeCell ref="A1:B2"/>
    <mergeCell ref="A17:B18"/>
    <mergeCell ref="A30:B31"/>
    <mergeCell ref="A40:B41"/>
    <mergeCell ref="A47:B48"/>
    <mergeCell ref="A55:B56"/>
  </mergeCells>
  <conditionalFormatting sqref="B3:B6">
    <cfRule type="colorScale" priority="62">
      <colorScale>
        <cfvo type="formula" val="&quot;OUI&quot;"/>
        <cfvo type="formula" val="&quot;NON&quot;"/>
        <color theme="9"/>
        <color rgb="FFFF0000"/>
      </colorScale>
    </cfRule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:B6">
    <cfRule type="dataBar" priority="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{748A4204-9F9A-4C4D-9EE1-4C354BF378CF}</x14:id>
        </ext>
      </extLst>
    </cfRule>
  </conditionalFormatting>
  <conditionalFormatting sqref="B8:B16">
    <cfRule type="colorScale" priority="32">
      <colorScale>
        <cfvo type="formula" val="&quot;OUI&quot;"/>
        <cfvo type="formula" val="&quot;NON&quot;"/>
        <color theme="9"/>
        <color rgb="FFFF0000"/>
      </colorScale>
    </cfRule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:B1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{98048DEB-75FF-8041-A995-4079E31C28DE}</x14:id>
        </ext>
      </extLst>
    </cfRule>
  </conditionalFormatting>
  <conditionalFormatting sqref="B19:B29">
    <cfRule type="colorScale" priority="26">
      <colorScale>
        <cfvo type="formula" val="&quot;OUI&quot;"/>
        <cfvo type="formula" val="&quot;NON&quot;"/>
        <color theme="9"/>
        <color rgb="FFFF0000"/>
      </colorScale>
    </cfRule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9:B29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{DC6745AD-580E-6948-8FE8-1813E6DEA9B7}</x14:id>
        </ext>
      </extLst>
    </cfRule>
  </conditionalFormatting>
  <conditionalFormatting sqref="B32:B39">
    <cfRule type="colorScale" priority="23">
      <colorScale>
        <cfvo type="formula" val="&quot;OUI&quot;"/>
        <cfvo type="formula" val="&quot;NON&quot;"/>
        <color theme="9"/>
        <color rgb="FFFF0000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:B39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{F1ED954C-061D-0149-8144-51F2E383FCA2}</x14:id>
        </ext>
      </extLst>
    </cfRule>
  </conditionalFormatting>
  <conditionalFormatting sqref="B42:B46">
    <cfRule type="colorScale" priority="20">
      <colorScale>
        <cfvo type="formula" val="&quot;OUI&quot;"/>
        <cfvo type="formula" val="&quot;NON&quot;"/>
        <color theme="9"/>
        <color rgb="FFFF0000"/>
      </colorScale>
    </cfRule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2:B4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{9BA6EE6D-F8E1-2944-8B35-CFFA072791AC}</x14:id>
        </ext>
      </extLst>
    </cfRule>
  </conditionalFormatting>
  <conditionalFormatting sqref="B49:B54">
    <cfRule type="colorScale" priority="17">
      <colorScale>
        <cfvo type="formula" val="&quot;OUI&quot;"/>
        <cfvo type="formula" val="&quot;NON&quot;"/>
        <color theme="9"/>
        <color rgb="FFFF0000"/>
      </colorScale>
    </cfRule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9:B5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{454FAF33-17EA-9D41-B1CD-0A6AEC80DA8C}</x14:id>
        </ext>
      </extLst>
    </cfRule>
  </conditionalFormatting>
  <conditionalFormatting sqref="B57:B65">
    <cfRule type="colorScale" priority="14">
      <colorScale>
        <cfvo type="formula" val="&quot;OUI&quot;"/>
        <cfvo type="formula" val="&quot;NON&quot;"/>
        <color theme="9"/>
        <color rgb="FFFF0000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7:B6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{11E79451-6209-504B-9FB5-840247D8C836}</x14:id>
        </ext>
      </extLst>
    </cfRule>
  </conditionalFormatting>
  <conditionalFormatting sqref="B68:B72">
    <cfRule type="colorScale" priority="11">
      <colorScale>
        <cfvo type="formula" val="&quot;OUI&quot;"/>
        <cfvo type="formula" val="&quot;NON&quot;"/>
        <color theme="9"/>
        <color rgb="FFFF0000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8:B72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{EF6AE7D4-F5C0-AF48-A964-9B750C68DDEA}</x14:id>
        </ext>
      </extLst>
    </cfRule>
  </conditionalFormatting>
  <conditionalFormatting sqref="B75:B82">
    <cfRule type="colorScale" priority="8">
      <colorScale>
        <cfvo type="formula" val="&quot;OUI&quot;"/>
        <cfvo type="formula" val="&quot;NON&quot;"/>
        <color theme="9"/>
        <color rgb="FFFF0000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5:B82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{8A7CFF0B-6AF4-5B4B-B89F-5CAABE84A206}</x14:id>
        </ext>
      </extLst>
    </cfRule>
  </conditionalFormatting>
  <conditionalFormatting sqref="B86">
    <cfRule type="colorScale" priority="5">
      <colorScale>
        <cfvo type="formula" val="&quot;OUI&quot;"/>
        <cfvo type="formula" val="&quot;NON&quot;"/>
        <color theme="9"/>
        <color rgb="FFFF0000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{CD6927CD-EF16-4245-B9C5-0C2C2EFF1DDC}</x14:id>
        </ext>
      </extLst>
    </cfRule>
  </conditionalFormatting>
  <conditionalFormatting sqref="B85">
    <cfRule type="colorScale" priority="2">
      <colorScale>
        <cfvo type="formula" val="&quot;OUI&quot;"/>
        <cfvo type="formula" val="&quot;NON&quot;"/>
        <color theme="9"/>
        <color rgb="FFFF0000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{02A49AAD-4302-AB45-B4DC-7F83789BEB3C}</x14:id>
        </ext>
      </extLst>
    </cfRule>
  </conditionalFormatting>
  <dataValidations count="1">
    <dataValidation type="list" allowBlank="1" showInputMessage="1" showErrorMessage="1" sqref="B7" xr:uid="{497C45B4-4E3E-B547-B91B-281870FD00C6}">
      <formula1>OuiNon</formula1>
    </dataValidation>
  </dataValidations>
  <pageMargins left="0.7" right="0.7" top="0.75" bottom="0.75" header="0.3" footer="0.3"/>
  <pageSetup paperSize="9" scale="20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8A4204-9F9A-4C4D-9EE1-4C354BF378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B3:B6</xm:sqref>
        </x14:conditionalFormatting>
        <x14:conditionalFormatting xmlns:xm="http://schemas.microsoft.com/office/excel/2006/main">
          <x14:cfRule type="dataBar" id="{98048DEB-75FF-8041-A995-4079E31C28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B8:B16</xm:sqref>
        </x14:conditionalFormatting>
        <x14:conditionalFormatting xmlns:xm="http://schemas.microsoft.com/office/excel/2006/main">
          <x14:cfRule type="dataBar" id="{DC6745AD-580E-6948-8FE8-1813E6DEA9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B19:B29</xm:sqref>
        </x14:conditionalFormatting>
        <x14:conditionalFormatting xmlns:xm="http://schemas.microsoft.com/office/excel/2006/main">
          <x14:cfRule type="dataBar" id="{F1ED954C-061D-0149-8144-51F2E383FC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B32:B39</xm:sqref>
        </x14:conditionalFormatting>
        <x14:conditionalFormatting xmlns:xm="http://schemas.microsoft.com/office/excel/2006/main">
          <x14:cfRule type="dataBar" id="{9BA6EE6D-F8E1-2944-8B35-CFFA072791A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B42:B46</xm:sqref>
        </x14:conditionalFormatting>
        <x14:conditionalFormatting xmlns:xm="http://schemas.microsoft.com/office/excel/2006/main">
          <x14:cfRule type="dataBar" id="{454FAF33-17EA-9D41-B1CD-0A6AEC80DA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B49:B54</xm:sqref>
        </x14:conditionalFormatting>
        <x14:conditionalFormatting xmlns:xm="http://schemas.microsoft.com/office/excel/2006/main">
          <x14:cfRule type="dataBar" id="{11E79451-6209-504B-9FB5-840247D8C8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B57:B65</xm:sqref>
        </x14:conditionalFormatting>
        <x14:conditionalFormatting xmlns:xm="http://schemas.microsoft.com/office/excel/2006/main">
          <x14:cfRule type="dataBar" id="{EF6AE7D4-F5C0-AF48-A964-9B750C68DD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B68:B72</xm:sqref>
        </x14:conditionalFormatting>
        <x14:conditionalFormatting xmlns:xm="http://schemas.microsoft.com/office/excel/2006/main">
          <x14:cfRule type="dataBar" id="{8A7CFF0B-6AF4-5B4B-B89F-5CAABE84A2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B75:B82</xm:sqref>
        </x14:conditionalFormatting>
        <x14:conditionalFormatting xmlns:xm="http://schemas.microsoft.com/office/excel/2006/main">
          <x14:cfRule type="dataBar" id="{CD6927CD-EF16-4245-B9C5-0C2C2EFF1D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B86</xm:sqref>
        </x14:conditionalFormatting>
        <x14:conditionalFormatting xmlns:xm="http://schemas.microsoft.com/office/excel/2006/main">
          <x14:cfRule type="dataBar" id="{02A49AAD-4302-AB45-B4DC-7F83789BEB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B85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65DC8E-4837-2043-93C3-13DEF8D45184}">
          <x14:formula1>
            <xm:f>Références!$A$61:$A$62</xm:f>
          </x14:formula1>
          <xm:sqref>B3:B6 B8:B16 B19:B29 B32:B39 B42:B46 B49:B54 B57:B65 B68:B72 B85:B86 B75:B82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8E1DF-96FD-436C-B092-052435B1C0CB}">
  <sheetPr>
    <tabColor rgb="FFFFB099"/>
    <pageSetUpPr fitToPage="1"/>
  </sheetPr>
  <dimension ref="A1:B70"/>
  <sheetViews>
    <sheetView view="pageBreakPreview" topLeftCell="A54" zoomScale="164" zoomScaleNormal="150" zoomScaleSheetLayoutView="164" workbookViewId="0">
      <selection activeCell="A62" sqref="A62"/>
    </sheetView>
  </sheetViews>
  <sheetFormatPr baseColWidth="10" defaultRowHeight="25.05" customHeight="1"/>
  <cols>
    <col min="1" max="1" width="75.77734375" customWidth="1"/>
    <col min="2" max="2" width="15.77734375" customWidth="1"/>
  </cols>
  <sheetData>
    <row r="1" spans="1:2" ht="25.05" customHeight="1">
      <c r="A1" s="90" t="s">
        <v>368</v>
      </c>
      <c r="B1" s="91"/>
    </row>
    <row r="2" spans="1:2" ht="25.05" customHeight="1">
      <c r="A2" s="92"/>
      <c r="B2" s="93"/>
    </row>
    <row r="3" spans="1:2" ht="25.05" customHeight="1">
      <c r="A3" s="94" t="s">
        <v>359</v>
      </c>
      <c r="B3" s="95"/>
    </row>
    <row r="4" spans="1:2" ht="25.05" customHeight="1">
      <c r="A4" s="11" t="s">
        <v>292</v>
      </c>
      <c r="B4" s="42"/>
    </row>
    <row r="5" spans="1:2" ht="25.05" customHeight="1">
      <c r="A5" s="11" t="s">
        <v>291</v>
      </c>
      <c r="B5" s="42"/>
    </row>
    <row r="6" spans="1:2" ht="25.05" customHeight="1">
      <c r="A6" s="11" t="s">
        <v>290</v>
      </c>
      <c r="B6" s="42"/>
    </row>
    <row r="7" spans="1:2" ht="25.05" customHeight="1">
      <c r="A7" s="11" t="s">
        <v>289</v>
      </c>
      <c r="B7" s="42"/>
    </row>
    <row r="8" spans="1:2" ht="25.05" customHeight="1">
      <c r="A8" s="11" t="s">
        <v>288</v>
      </c>
      <c r="B8" s="42"/>
    </row>
    <row r="9" spans="1:2" ht="25.05" customHeight="1">
      <c r="A9" s="11" t="s">
        <v>287</v>
      </c>
      <c r="B9" s="42"/>
    </row>
    <row r="10" spans="1:2" ht="25.05" customHeight="1">
      <c r="A10" s="90" t="s">
        <v>344</v>
      </c>
      <c r="B10" s="91"/>
    </row>
    <row r="11" spans="1:2" ht="25.05" customHeight="1">
      <c r="A11" s="92"/>
      <c r="B11" s="93"/>
    </row>
    <row r="12" spans="1:2" ht="25.05" customHeight="1">
      <c r="A12" s="94" t="s">
        <v>359</v>
      </c>
      <c r="B12" s="95"/>
    </row>
    <row r="13" spans="1:2" ht="25.05" customHeight="1">
      <c r="A13" s="11" t="s">
        <v>286</v>
      </c>
      <c r="B13" s="42"/>
    </row>
    <row r="14" spans="1:2" ht="25.05" customHeight="1">
      <c r="A14" s="11" t="s">
        <v>285</v>
      </c>
      <c r="B14" s="42"/>
    </row>
    <row r="15" spans="1:2" ht="25.05" customHeight="1">
      <c r="A15" s="11" t="s">
        <v>284</v>
      </c>
      <c r="B15" s="42"/>
    </row>
    <row r="16" spans="1:2" ht="25.05" customHeight="1">
      <c r="A16" s="11" t="s">
        <v>283</v>
      </c>
      <c r="B16" s="42"/>
    </row>
    <row r="17" spans="1:2" ht="25.05" customHeight="1">
      <c r="A17" s="11" t="s">
        <v>282</v>
      </c>
      <c r="B17" s="42"/>
    </row>
    <row r="18" spans="1:2" ht="25.05" customHeight="1">
      <c r="A18" s="11" t="s">
        <v>281</v>
      </c>
      <c r="B18" s="42"/>
    </row>
    <row r="19" spans="1:2" ht="25.05" customHeight="1">
      <c r="A19" s="11" t="s">
        <v>280</v>
      </c>
      <c r="B19" s="42"/>
    </row>
    <row r="20" spans="1:2" ht="25.05" customHeight="1">
      <c r="A20" s="90" t="s">
        <v>337</v>
      </c>
      <c r="B20" s="91"/>
    </row>
    <row r="21" spans="1:2" ht="25.05" customHeight="1">
      <c r="A21" s="92"/>
      <c r="B21" s="93"/>
    </row>
    <row r="22" spans="1:2" ht="25.05" customHeight="1">
      <c r="A22" s="94" t="s">
        <v>359</v>
      </c>
      <c r="B22" s="95"/>
    </row>
    <row r="23" spans="1:2" ht="25.05" customHeight="1">
      <c r="A23" s="11" t="s">
        <v>279</v>
      </c>
      <c r="B23" s="42"/>
    </row>
    <row r="24" spans="1:2" ht="25.05" customHeight="1">
      <c r="A24" s="11" t="s">
        <v>278</v>
      </c>
      <c r="B24" s="42"/>
    </row>
    <row r="25" spans="1:2" ht="25.05" customHeight="1">
      <c r="A25" s="11" t="s">
        <v>211</v>
      </c>
      <c r="B25" s="42"/>
    </row>
    <row r="26" spans="1:2" ht="25.05" customHeight="1">
      <c r="A26" s="11" t="s">
        <v>209</v>
      </c>
      <c r="B26" s="42"/>
    </row>
    <row r="27" spans="1:2" ht="25.05" customHeight="1">
      <c r="A27" s="11" t="s">
        <v>277</v>
      </c>
      <c r="B27" s="42"/>
    </row>
    <row r="28" spans="1:2" ht="25.05" customHeight="1">
      <c r="A28" s="11" t="s">
        <v>276</v>
      </c>
      <c r="B28" s="42"/>
    </row>
    <row r="29" spans="1:2" ht="25.05" customHeight="1">
      <c r="A29" s="11" t="s">
        <v>275</v>
      </c>
      <c r="B29" s="42"/>
    </row>
    <row r="30" spans="1:2" ht="25.05" customHeight="1">
      <c r="A30" s="11" t="s">
        <v>274</v>
      </c>
      <c r="B30" s="42"/>
    </row>
    <row r="31" spans="1:2" ht="25.05" customHeight="1">
      <c r="A31" s="11" t="s">
        <v>273</v>
      </c>
      <c r="B31" s="42"/>
    </row>
    <row r="32" spans="1:2" ht="25.05" customHeight="1">
      <c r="A32" s="11" t="s">
        <v>272</v>
      </c>
      <c r="B32" s="42"/>
    </row>
    <row r="33" spans="1:2" ht="25.05" customHeight="1">
      <c r="A33" s="11" t="s">
        <v>271</v>
      </c>
      <c r="B33" s="42"/>
    </row>
    <row r="34" spans="1:2" ht="25.05" customHeight="1">
      <c r="A34" s="11" t="s">
        <v>270</v>
      </c>
      <c r="B34" s="42"/>
    </row>
    <row r="35" spans="1:2" ht="25.05" customHeight="1">
      <c r="A35" s="11" t="s">
        <v>269</v>
      </c>
      <c r="B35" s="42"/>
    </row>
    <row r="36" spans="1:2" ht="25.05" customHeight="1">
      <c r="A36" s="11" t="s">
        <v>212</v>
      </c>
      <c r="B36" s="42"/>
    </row>
    <row r="37" spans="1:2" ht="25.05" customHeight="1">
      <c r="A37" s="11" t="s">
        <v>268</v>
      </c>
      <c r="B37" s="42"/>
    </row>
    <row r="38" spans="1:2" ht="25.05" customHeight="1">
      <c r="A38" s="11" t="s">
        <v>210</v>
      </c>
      <c r="B38" s="42"/>
    </row>
    <row r="39" spans="1:2" ht="25.05" customHeight="1">
      <c r="A39" s="11" t="s">
        <v>267</v>
      </c>
      <c r="B39" s="42"/>
    </row>
    <row r="40" spans="1:2" ht="25.05" customHeight="1">
      <c r="A40" s="11" t="s">
        <v>266</v>
      </c>
      <c r="B40" s="42"/>
    </row>
    <row r="41" spans="1:2" ht="25.05" customHeight="1">
      <c r="A41" s="11" t="s">
        <v>207</v>
      </c>
      <c r="B41" s="42"/>
    </row>
    <row r="42" spans="1:2" ht="25.05" customHeight="1">
      <c r="A42" s="11" t="s">
        <v>205</v>
      </c>
      <c r="B42" s="42"/>
    </row>
    <row r="43" spans="1:2" ht="25.05" customHeight="1">
      <c r="A43" s="11" t="s">
        <v>204</v>
      </c>
      <c r="B43" s="42"/>
    </row>
    <row r="44" spans="1:2" ht="25.05" customHeight="1">
      <c r="A44" s="11" t="s">
        <v>265</v>
      </c>
      <c r="B44" s="42"/>
    </row>
    <row r="45" spans="1:2" ht="25.05" customHeight="1">
      <c r="A45" s="11" t="s">
        <v>264</v>
      </c>
      <c r="B45" s="42"/>
    </row>
    <row r="46" spans="1:2" ht="25.05" customHeight="1">
      <c r="A46" s="11" t="s">
        <v>208</v>
      </c>
      <c r="B46" s="42"/>
    </row>
    <row r="47" spans="1:2" ht="25.05" customHeight="1">
      <c r="A47" s="11" t="s">
        <v>263</v>
      </c>
      <c r="B47" s="42"/>
    </row>
    <row r="48" spans="1:2" ht="25.05" customHeight="1">
      <c r="A48" s="11" t="s">
        <v>206</v>
      </c>
      <c r="B48" s="42"/>
    </row>
    <row r="49" spans="1:2" ht="25.05" customHeight="1">
      <c r="A49" s="11" t="s">
        <v>262</v>
      </c>
      <c r="B49" s="42"/>
    </row>
    <row r="50" spans="1:2" ht="25.05" customHeight="1">
      <c r="A50" s="11" t="s">
        <v>261</v>
      </c>
      <c r="B50" s="42"/>
    </row>
    <row r="51" spans="1:2" ht="25.05" customHeight="1">
      <c r="A51" s="90" t="s">
        <v>369</v>
      </c>
      <c r="B51" s="91"/>
    </row>
    <row r="52" spans="1:2" ht="25.05" customHeight="1">
      <c r="A52" s="92"/>
      <c r="B52" s="93"/>
    </row>
    <row r="53" spans="1:2" ht="25.05" customHeight="1">
      <c r="A53" s="94" t="s">
        <v>359</v>
      </c>
      <c r="B53" s="95"/>
    </row>
    <row r="54" spans="1:2" ht="25.05" customHeight="1">
      <c r="A54" s="56" t="s">
        <v>455</v>
      </c>
      <c r="B54" s="42"/>
    </row>
    <row r="55" spans="1:2" ht="25.05" customHeight="1">
      <c r="A55" s="56" t="s">
        <v>456</v>
      </c>
      <c r="B55" s="42"/>
    </row>
    <row r="56" spans="1:2" ht="25.05" customHeight="1">
      <c r="A56" s="56" t="s">
        <v>457</v>
      </c>
      <c r="B56" s="42"/>
    </row>
    <row r="57" spans="1:2" ht="25.05" customHeight="1">
      <c r="A57" s="56" t="s">
        <v>458</v>
      </c>
      <c r="B57" s="42"/>
    </row>
    <row r="58" spans="1:2" ht="25.05" customHeight="1">
      <c r="A58" s="56" t="s">
        <v>459</v>
      </c>
      <c r="B58" s="42"/>
    </row>
    <row r="59" spans="1:2" ht="25.05" customHeight="1">
      <c r="A59" s="56" t="s">
        <v>460</v>
      </c>
      <c r="B59" s="42"/>
    </row>
    <row r="60" spans="1:2" ht="25.05" customHeight="1">
      <c r="A60" s="56" t="s">
        <v>461</v>
      </c>
      <c r="B60" s="42"/>
    </row>
    <row r="61" spans="1:2" ht="25.05" customHeight="1">
      <c r="A61" s="56" t="s">
        <v>462</v>
      </c>
      <c r="B61" s="42"/>
    </row>
    <row r="62" spans="1:2" ht="25.05" customHeight="1">
      <c r="A62" s="56" t="s">
        <v>463</v>
      </c>
      <c r="B62" s="42"/>
    </row>
    <row r="63" spans="1:2" ht="25.05" customHeight="1">
      <c r="A63" s="90" t="s">
        <v>337</v>
      </c>
      <c r="B63" s="91"/>
    </row>
    <row r="64" spans="1:2" ht="25.05" customHeight="1">
      <c r="A64" s="92"/>
      <c r="B64" s="93"/>
    </row>
    <row r="65" spans="1:2" ht="25.05" customHeight="1">
      <c r="A65" s="94" t="s">
        <v>359</v>
      </c>
      <c r="B65" s="95"/>
    </row>
    <row r="66" spans="1:2" ht="25.05" customHeight="1">
      <c r="A66" s="11" t="s">
        <v>203</v>
      </c>
      <c r="B66" s="42"/>
    </row>
    <row r="67" spans="1:2" ht="25.05" customHeight="1">
      <c r="A67" s="11" t="s">
        <v>202</v>
      </c>
      <c r="B67" s="42"/>
    </row>
    <row r="68" spans="1:2" ht="25.05" customHeight="1">
      <c r="A68" s="11" t="s">
        <v>260</v>
      </c>
      <c r="B68" s="42"/>
    </row>
    <row r="69" spans="1:2" ht="25.05" customHeight="1">
      <c r="A69" s="11" t="s">
        <v>259</v>
      </c>
      <c r="B69" s="42"/>
    </row>
    <row r="70" spans="1:2" ht="25.05" customHeight="1">
      <c r="A70" s="13" t="s">
        <v>258</v>
      </c>
      <c r="B70" s="42"/>
    </row>
  </sheetData>
  <sheetProtection algorithmName="SHA-512" hashValue="qfNIjS0M0ctGRSajyF9IVGSusAjsDJQCL+aKIxgjwCkelD7TjGRTcKbVay7vg7vh5zWah3vZpo1Ohk8110p81A==" saltValue="qxim5xIi3/baycp6uUZiCQ==" spinCount="100000" sheet="1" objects="1" scenarios="1"/>
  <mergeCells count="10">
    <mergeCell ref="A1:B2"/>
    <mergeCell ref="A65:B65"/>
    <mergeCell ref="A53:B53"/>
    <mergeCell ref="A22:B22"/>
    <mergeCell ref="A12:B12"/>
    <mergeCell ref="A3:B3"/>
    <mergeCell ref="A63:B64"/>
    <mergeCell ref="A51:B52"/>
    <mergeCell ref="A20:B21"/>
    <mergeCell ref="A10:B11"/>
  </mergeCells>
  <conditionalFormatting sqref="B66:B70">
    <cfRule type="colorScale" priority="17">
      <colorScale>
        <cfvo type="formula" val="&quot;OUI&quot;"/>
        <cfvo type="formula" val="&quot;NON&quot;"/>
        <color theme="9"/>
        <color rgb="FFFF0000"/>
      </colorScale>
    </cfRule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6:B70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{84353315-B640-614C-9B8B-CAE05B9D6733}</x14:id>
        </ext>
      </extLst>
    </cfRule>
  </conditionalFormatting>
  <conditionalFormatting sqref="B54:B62">
    <cfRule type="colorScale" priority="14">
      <colorScale>
        <cfvo type="formula" val="&quot;OUI&quot;"/>
        <cfvo type="formula" val="&quot;NON&quot;"/>
        <color theme="9"/>
        <color rgb="FFFF0000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4:B62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{C8456E68-D0B8-894C-9C5E-BB6001B1B174}</x14:id>
        </ext>
      </extLst>
    </cfRule>
  </conditionalFormatting>
  <conditionalFormatting sqref="B23:B50">
    <cfRule type="colorScale" priority="11">
      <colorScale>
        <cfvo type="formula" val="&quot;OUI&quot;"/>
        <cfvo type="formula" val="&quot;NON&quot;"/>
        <color theme="9"/>
        <color rgb="FFFF0000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:B50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{82C4F4FD-9BAB-944E-940F-CEDA84D05B6C}</x14:id>
        </ext>
      </extLst>
    </cfRule>
  </conditionalFormatting>
  <conditionalFormatting sqref="B13:B19">
    <cfRule type="colorScale" priority="5">
      <colorScale>
        <cfvo type="formula" val="&quot;OUI&quot;"/>
        <cfvo type="formula" val="&quot;NON&quot;"/>
        <color theme="9"/>
        <color rgb="FFFF0000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B1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{40A6B356-6E5E-0C4C-A7EC-0AD547DF0631}</x14:id>
        </ext>
      </extLst>
    </cfRule>
  </conditionalFormatting>
  <conditionalFormatting sqref="B4:B9">
    <cfRule type="colorScale" priority="2">
      <colorScale>
        <cfvo type="formula" val="&quot;OUI&quot;"/>
        <cfvo type="formula" val="&quot;NON&quot;"/>
        <color theme="9"/>
        <color rgb="FFFF0000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B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{A6D05AE7-6D72-3046-B10A-ED2E0E5724B5}</x14:id>
        </ext>
      </extLst>
    </cfRule>
  </conditionalFormatting>
  <pageMargins left="0.25" right="0.25" top="0.75" bottom="0.75" header="0.3" footer="0.3"/>
  <pageSetup paperSize="9" scale="41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353315-B640-614C-9B8B-CAE05B9D67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B66:B70</xm:sqref>
        </x14:conditionalFormatting>
        <x14:conditionalFormatting xmlns:xm="http://schemas.microsoft.com/office/excel/2006/main">
          <x14:cfRule type="dataBar" id="{C8456E68-D0B8-894C-9C5E-BB6001B1B1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B54:B62</xm:sqref>
        </x14:conditionalFormatting>
        <x14:conditionalFormatting xmlns:xm="http://schemas.microsoft.com/office/excel/2006/main">
          <x14:cfRule type="dataBar" id="{82C4F4FD-9BAB-944E-940F-CEDA84D05B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B23:B50</xm:sqref>
        </x14:conditionalFormatting>
        <x14:conditionalFormatting xmlns:xm="http://schemas.microsoft.com/office/excel/2006/main">
          <x14:cfRule type="dataBar" id="{40A6B356-6E5E-0C4C-A7EC-0AD547DF06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B13:B19</xm:sqref>
        </x14:conditionalFormatting>
        <x14:conditionalFormatting xmlns:xm="http://schemas.microsoft.com/office/excel/2006/main">
          <x14:cfRule type="dataBar" id="{A6D05AE7-6D72-3046-B10A-ED2E0E5724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B4:B9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F700FA-AFAF-0541-8709-4DB3C5291E24}">
          <x14:formula1>
            <xm:f>Références!$A$61:$A$62</xm:f>
          </x14:formula1>
          <xm:sqref>B4:B9 B13:B19 B66:B70 B54:B62 B23:B50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56ECF-5DFE-4776-B8AE-2316E3C2E8B1}">
  <sheetPr>
    <tabColor rgb="FF00B0F0"/>
    <pageSetUpPr fitToPage="1"/>
  </sheetPr>
  <dimension ref="A1:B43"/>
  <sheetViews>
    <sheetView showGridLines="0" view="pageBreakPreview" topLeftCell="A40" zoomScale="163" zoomScaleNormal="150" zoomScaleSheetLayoutView="163" workbookViewId="0">
      <selection sqref="A1:B2"/>
    </sheetView>
  </sheetViews>
  <sheetFormatPr baseColWidth="10" defaultRowHeight="25.05" customHeight="1"/>
  <cols>
    <col min="1" max="1" width="75.77734375" style="4" customWidth="1"/>
    <col min="2" max="2" width="15.77734375" customWidth="1"/>
  </cols>
  <sheetData>
    <row r="1" spans="1:2" ht="25.05" customHeight="1">
      <c r="A1" s="99" t="s">
        <v>351</v>
      </c>
      <c r="B1" s="100"/>
    </row>
    <row r="2" spans="1:2" ht="25.05" customHeight="1">
      <c r="A2" s="101"/>
      <c r="B2" s="102"/>
    </row>
    <row r="3" spans="1:2" ht="25.05" customHeight="1">
      <c r="A3" s="96" t="s">
        <v>352</v>
      </c>
      <c r="B3" s="98"/>
    </row>
    <row r="4" spans="1:2" ht="25.05" customHeight="1">
      <c r="A4" s="19" t="s">
        <v>187</v>
      </c>
      <c r="B4" s="43"/>
    </row>
    <row r="5" spans="1:2" ht="25.05" customHeight="1">
      <c r="A5" s="19" t="s">
        <v>232</v>
      </c>
      <c r="B5" s="43"/>
    </row>
    <row r="6" spans="1:2" ht="25.05" customHeight="1">
      <c r="A6" s="19" t="s">
        <v>438</v>
      </c>
      <c r="B6" s="43"/>
    </row>
    <row r="7" spans="1:2" ht="25.05" customHeight="1">
      <c r="A7" s="19" t="s">
        <v>188</v>
      </c>
      <c r="B7" s="43"/>
    </row>
    <row r="8" spans="1:2" ht="25.05" customHeight="1">
      <c r="A8" s="19" t="s">
        <v>231</v>
      </c>
      <c r="B8" s="43"/>
    </row>
    <row r="9" spans="1:2" ht="25.05" customHeight="1">
      <c r="A9" s="19" t="s">
        <v>409</v>
      </c>
      <c r="B9" s="43"/>
    </row>
    <row r="10" spans="1:2" ht="25.05" customHeight="1">
      <c r="A10" s="99" t="s">
        <v>355</v>
      </c>
      <c r="B10" s="100"/>
    </row>
    <row r="11" spans="1:2" ht="25.05" customHeight="1">
      <c r="A11" s="101"/>
      <c r="B11" s="102"/>
    </row>
    <row r="12" spans="1:2" ht="25.05" customHeight="1">
      <c r="A12" s="96" t="s">
        <v>354</v>
      </c>
      <c r="B12" s="98"/>
    </row>
    <row r="13" spans="1:2" ht="25.05" customHeight="1">
      <c r="A13" s="19" t="s">
        <v>230</v>
      </c>
      <c r="B13" s="43"/>
    </row>
    <row r="14" spans="1:2" ht="25.05" customHeight="1">
      <c r="A14" s="19" t="s">
        <v>229</v>
      </c>
      <c r="B14" s="43"/>
    </row>
    <row r="15" spans="1:2" ht="25.05" customHeight="1">
      <c r="A15" s="19" t="s">
        <v>186</v>
      </c>
      <c r="B15" s="43"/>
    </row>
    <row r="16" spans="1:2" ht="25.05" customHeight="1">
      <c r="A16" s="19" t="s">
        <v>228</v>
      </c>
      <c r="B16" s="43"/>
    </row>
    <row r="17" spans="1:2" ht="25.05" customHeight="1">
      <c r="A17" s="19" t="s">
        <v>227</v>
      </c>
      <c r="B17" s="43"/>
    </row>
    <row r="18" spans="1:2" ht="25.05" customHeight="1">
      <c r="A18" s="19" t="s">
        <v>185</v>
      </c>
      <c r="B18" s="43"/>
    </row>
    <row r="19" spans="1:2" ht="25.05" customHeight="1">
      <c r="A19" s="19" t="s">
        <v>226</v>
      </c>
      <c r="B19" s="43"/>
    </row>
    <row r="20" spans="1:2" ht="25.05" customHeight="1">
      <c r="A20" s="99" t="s">
        <v>356</v>
      </c>
      <c r="B20" s="100"/>
    </row>
    <row r="21" spans="1:2" ht="25.05" customHeight="1">
      <c r="A21" s="101"/>
      <c r="B21" s="102"/>
    </row>
    <row r="22" spans="1:2" ht="25.05" customHeight="1">
      <c r="A22" s="96" t="s">
        <v>354</v>
      </c>
      <c r="B22" s="98"/>
    </row>
    <row r="23" spans="1:2" ht="25.05" customHeight="1">
      <c r="A23" s="19" t="s">
        <v>411</v>
      </c>
      <c r="B23" s="43"/>
    </row>
    <row r="24" spans="1:2" ht="25.05" customHeight="1">
      <c r="A24" s="19" t="s">
        <v>225</v>
      </c>
      <c r="B24" s="43"/>
    </row>
    <row r="25" spans="1:2" ht="25.05" customHeight="1">
      <c r="A25" s="19" t="s">
        <v>412</v>
      </c>
      <c r="B25" s="43"/>
    </row>
    <row r="26" spans="1:2" ht="25.05" customHeight="1">
      <c r="A26" s="19" t="s">
        <v>224</v>
      </c>
      <c r="B26" s="43"/>
    </row>
    <row r="27" spans="1:2" ht="25.05" customHeight="1">
      <c r="A27" s="19" t="s">
        <v>223</v>
      </c>
      <c r="B27" s="43"/>
    </row>
    <row r="28" spans="1:2" ht="25.05" customHeight="1">
      <c r="A28" s="19" t="s">
        <v>222</v>
      </c>
      <c r="B28" s="43"/>
    </row>
    <row r="29" spans="1:2" ht="25.05" customHeight="1">
      <c r="A29" s="99" t="s">
        <v>357</v>
      </c>
      <c r="B29" s="100"/>
    </row>
    <row r="30" spans="1:2" ht="25.05" customHeight="1">
      <c r="A30" s="101"/>
      <c r="B30" s="102"/>
    </row>
    <row r="31" spans="1:2" ht="25.05" customHeight="1">
      <c r="A31" s="96" t="s">
        <v>353</v>
      </c>
      <c r="B31" s="98"/>
    </row>
    <row r="32" spans="1:2" ht="25.05" customHeight="1">
      <c r="A32" s="19" t="s">
        <v>221</v>
      </c>
      <c r="B32" s="43"/>
    </row>
    <row r="33" spans="1:2" ht="25.05" customHeight="1">
      <c r="A33" s="19" t="s">
        <v>220</v>
      </c>
      <c r="B33" s="43"/>
    </row>
    <row r="34" spans="1:2" ht="25.05" customHeight="1">
      <c r="A34" s="19" t="s">
        <v>219</v>
      </c>
      <c r="B34" s="43"/>
    </row>
    <row r="35" spans="1:2" ht="25.05" customHeight="1">
      <c r="A35" s="19" t="s">
        <v>218</v>
      </c>
      <c r="B35" s="43"/>
    </row>
    <row r="36" spans="1:2" ht="25.05" customHeight="1">
      <c r="A36" s="19" t="s">
        <v>217</v>
      </c>
      <c r="B36" s="43"/>
    </row>
    <row r="37" spans="1:2" ht="25.05" customHeight="1">
      <c r="A37" s="19" t="s">
        <v>216</v>
      </c>
      <c r="B37" s="43"/>
    </row>
    <row r="38" spans="1:2" ht="25.05" customHeight="1">
      <c r="A38" s="19" t="s">
        <v>215</v>
      </c>
      <c r="B38" s="43"/>
    </row>
    <row r="39" spans="1:2" ht="25.05" customHeight="1">
      <c r="A39" s="99" t="s">
        <v>358</v>
      </c>
      <c r="B39" s="100"/>
    </row>
    <row r="40" spans="1:2" ht="25.05" customHeight="1">
      <c r="A40" s="101"/>
      <c r="B40" s="102"/>
    </row>
    <row r="41" spans="1:2" ht="25.05" customHeight="1">
      <c r="A41" s="96" t="s">
        <v>353</v>
      </c>
      <c r="B41" s="97"/>
    </row>
    <row r="42" spans="1:2" ht="25.05" customHeight="1">
      <c r="A42" s="19" t="s">
        <v>214</v>
      </c>
      <c r="B42" s="43"/>
    </row>
    <row r="43" spans="1:2" ht="25.05" customHeight="1">
      <c r="A43" s="20" t="s">
        <v>213</v>
      </c>
      <c r="B43" s="43"/>
    </row>
  </sheetData>
  <sheetProtection algorithmName="SHA-512" hashValue="pxOq1gnEaOHXnRXHDyspq4raUMdG3hBvSa8ML8OBCPVwkcA6tzFset03N+a78oucc3g4G4mJpLivI7XrtUOwGA==" saltValue="xkc+aCmx7dLTY7Xd4bJp4Q==" spinCount="100000" sheet="1" objects="1" scenarios="1"/>
  <mergeCells count="10">
    <mergeCell ref="A1:B2"/>
    <mergeCell ref="A10:B11"/>
    <mergeCell ref="A20:B21"/>
    <mergeCell ref="A29:B30"/>
    <mergeCell ref="A39:B40"/>
    <mergeCell ref="A41:B41"/>
    <mergeCell ref="A31:B31"/>
    <mergeCell ref="A12:B12"/>
    <mergeCell ref="A22:B22"/>
    <mergeCell ref="A3:B3"/>
  </mergeCells>
  <conditionalFormatting sqref="B42:B43">
    <cfRule type="colorScale" priority="14">
      <colorScale>
        <cfvo type="formula" val="&quot;OUI&quot;"/>
        <cfvo type="formula" val="&quot;NON&quot;"/>
        <color theme="9"/>
        <color rgb="FFFF0000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2:B43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{2EA5CB36-3877-E249-A4E8-4DAB38B86079}</x14:id>
        </ext>
      </extLst>
    </cfRule>
  </conditionalFormatting>
  <conditionalFormatting sqref="B32:B38">
    <cfRule type="colorScale" priority="11">
      <colorScale>
        <cfvo type="formula" val="&quot;OUI&quot;"/>
        <cfvo type="formula" val="&quot;NON&quot;"/>
        <color theme="9"/>
        <color rgb="FFFF0000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:B3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{6FF64811-2B98-CA46-A9E0-A88B47BEAB3A}</x14:id>
        </ext>
      </extLst>
    </cfRule>
  </conditionalFormatting>
  <conditionalFormatting sqref="B23:B28">
    <cfRule type="colorScale" priority="8">
      <colorScale>
        <cfvo type="formula" val="&quot;OUI&quot;"/>
        <cfvo type="formula" val="&quot;NON&quot;"/>
        <color theme="9"/>
        <color rgb="FFFF0000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:B2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{E8DDD7DB-B44B-0947-BC11-682F2CDB8867}</x14:id>
        </ext>
      </extLst>
    </cfRule>
  </conditionalFormatting>
  <conditionalFormatting sqref="B13:B19">
    <cfRule type="colorScale" priority="5">
      <colorScale>
        <cfvo type="formula" val="&quot;OUI&quot;"/>
        <cfvo type="formula" val="&quot;NON&quot;"/>
        <color theme="9"/>
        <color rgb="FFFF0000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B1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{285452BD-ECCB-C64B-92FF-B944DC775A1A}</x14:id>
        </ext>
      </extLst>
    </cfRule>
  </conditionalFormatting>
  <conditionalFormatting sqref="B4:B9">
    <cfRule type="colorScale" priority="2">
      <colorScale>
        <cfvo type="formula" val="&quot;OUI&quot;"/>
        <cfvo type="formula" val="&quot;NON&quot;"/>
        <color theme="9"/>
        <color rgb="FFFF0000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B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{05B0BD17-F0AE-474B-A9B6-49E6535C1C6E}</x14:id>
        </ext>
      </extLst>
    </cfRule>
  </conditionalFormatting>
  <pageMargins left="0.7" right="0.7" top="0.75" bottom="0.75" header="0.3" footer="0.3"/>
  <pageSetup paperSize="9" scale="67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EA5CB36-3877-E249-A4E8-4DAB38B860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B42:B43</xm:sqref>
        </x14:conditionalFormatting>
        <x14:conditionalFormatting xmlns:xm="http://schemas.microsoft.com/office/excel/2006/main">
          <x14:cfRule type="dataBar" id="{6FF64811-2B98-CA46-A9E0-A88B47BEAB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B32:B38</xm:sqref>
        </x14:conditionalFormatting>
        <x14:conditionalFormatting xmlns:xm="http://schemas.microsoft.com/office/excel/2006/main">
          <x14:cfRule type="dataBar" id="{E8DDD7DB-B44B-0947-BC11-682F2CDB88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B23:B28</xm:sqref>
        </x14:conditionalFormatting>
        <x14:conditionalFormatting xmlns:xm="http://schemas.microsoft.com/office/excel/2006/main">
          <x14:cfRule type="dataBar" id="{285452BD-ECCB-C64B-92FF-B944DC775A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B13:B19</xm:sqref>
        </x14:conditionalFormatting>
        <x14:conditionalFormatting xmlns:xm="http://schemas.microsoft.com/office/excel/2006/main">
          <x14:cfRule type="dataBar" id="{05B0BD17-F0AE-474B-A9B6-49E6535C1C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B4:B9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8289E0-29B0-9944-9D33-AFE2FBCE8874}">
          <x14:formula1>
            <xm:f>Références!$A$61:$A$62</xm:f>
          </x14:formula1>
          <xm:sqref>B4:B9 B13:B19 B23:B28 B42:B43 B32:B38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B4D91-D5D0-42CC-ADBD-5BB97B32F075}">
  <sheetPr>
    <tabColor theme="7" tint="-0.249977111117893"/>
    <pageSetUpPr fitToPage="1"/>
  </sheetPr>
  <dimension ref="A1:C75"/>
  <sheetViews>
    <sheetView showGridLines="0" view="pageBreakPreview" topLeftCell="A67" zoomScale="162" zoomScaleNormal="131" zoomScaleSheetLayoutView="162" workbookViewId="0">
      <selection activeCell="A70" sqref="A70"/>
    </sheetView>
  </sheetViews>
  <sheetFormatPr baseColWidth="10" defaultRowHeight="25.05" customHeight="1"/>
  <cols>
    <col min="1" max="1" width="75.77734375" customWidth="1"/>
    <col min="2" max="2" width="15.77734375" customWidth="1"/>
  </cols>
  <sheetData>
    <row r="1" spans="1:3" ht="25.05" customHeight="1">
      <c r="A1" s="105" t="s">
        <v>370</v>
      </c>
      <c r="B1" s="106"/>
    </row>
    <row r="2" spans="1:3" ht="25.05" customHeight="1">
      <c r="A2" s="107"/>
      <c r="B2" s="108"/>
    </row>
    <row r="3" spans="1:3" ht="25.05" customHeight="1">
      <c r="A3" s="103" t="s">
        <v>359</v>
      </c>
      <c r="B3" s="104"/>
    </row>
    <row r="4" spans="1:3" ht="25.05" customHeight="1">
      <c r="A4" s="22" t="s">
        <v>329</v>
      </c>
      <c r="B4" s="45"/>
    </row>
    <row r="5" spans="1:3" ht="25.05" customHeight="1">
      <c r="A5" s="22" t="s">
        <v>201</v>
      </c>
      <c r="B5" s="45"/>
    </row>
    <row r="6" spans="1:3" ht="25.05" customHeight="1">
      <c r="A6" s="22" t="s">
        <v>328</v>
      </c>
      <c r="B6" s="45"/>
    </row>
    <row r="7" spans="1:3" ht="25.05" customHeight="1">
      <c r="A7" s="22" t="s">
        <v>200</v>
      </c>
      <c r="B7" s="45"/>
    </row>
    <row r="8" spans="1:3" ht="25.05" customHeight="1">
      <c r="A8" s="22" t="s">
        <v>327</v>
      </c>
      <c r="B8" s="45"/>
    </row>
    <row r="9" spans="1:3" ht="25.05" customHeight="1">
      <c r="A9" s="22" t="s">
        <v>326</v>
      </c>
      <c r="B9" s="45"/>
    </row>
    <row r="10" spans="1:3" ht="25.05" customHeight="1">
      <c r="A10" s="22" t="s">
        <v>325</v>
      </c>
      <c r="B10" s="45"/>
    </row>
    <row r="11" spans="1:3" ht="25.05" customHeight="1">
      <c r="A11" s="22" t="s">
        <v>324</v>
      </c>
      <c r="B11" s="45"/>
      <c r="C11" s="6"/>
    </row>
    <row r="12" spans="1:3" ht="25.05" customHeight="1">
      <c r="A12" s="22" t="s">
        <v>199</v>
      </c>
      <c r="B12" s="45"/>
    </row>
    <row r="13" spans="1:3" ht="25.05" customHeight="1">
      <c r="A13" s="105" t="s">
        <v>371</v>
      </c>
      <c r="B13" s="106"/>
    </row>
    <row r="14" spans="1:3" ht="25.05" customHeight="1">
      <c r="A14" s="107"/>
      <c r="B14" s="108"/>
    </row>
    <row r="15" spans="1:3" ht="25.05" customHeight="1">
      <c r="A15" s="103" t="s">
        <v>359</v>
      </c>
      <c r="B15" s="104"/>
    </row>
    <row r="16" spans="1:3" ht="25.05" customHeight="1">
      <c r="A16" s="21" t="s">
        <v>197</v>
      </c>
      <c r="B16" s="45"/>
    </row>
    <row r="17" spans="1:2" ht="25.05" customHeight="1">
      <c r="A17" s="21" t="s">
        <v>196</v>
      </c>
      <c r="B17" s="45"/>
    </row>
    <row r="18" spans="1:2" ht="25.05" customHeight="1">
      <c r="A18" s="21" t="s">
        <v>323</v>
      </c>
      <c r="B18" s="45"/>
    </row>
    <row r="19" spans="1:2" ht="25.05" customHeight="1">
      <c r="A19" s="21" t="s">
        <v>195</v>
      </c>
      <c r="B19" s="45"/>
    </row>
    <row r="20" spans="1:2" ht="25.05" customHeight="1">
      <c r="A20" s="21" t="s">
        <v>194</v>
      </c>
      <c r="B20" s="45"/>
    </row>
    <row r="21" spans="1:2" ht="25.05" customHeight="1">
      <c r="A21" s="105" t="s">
        <v>418</v>
      </c>
      <c r="B21" s="106"/>
    </row>
    <row r="22" spans="1:2" ht="25.05" customHeight="1">
      <c r="A22" s="107"/>
      <c r="B22" s="108"/>
    </row>
    <row r="23" spans="1:2" ht="25.05" customHeight="1">
      <c r="A23" s="103" t="s">
        <v>359</v>
      </c>
      <c r="B23" s="104"/>
    </row>
    <row r="24" spans="1:2" ht="25.05" customHeight="1">
      <c r="A24" s="22" t="s">
        <v>322</v>
      </c>
      <c r="B24" s="45"/>
    </row>
    <row r="25" spans="1:2" ht="25.05" customHeight="1">
      <c r="A25" s="22" t="s">
        <v>321</v>
      </c>
      <c r="B25" s="45"/>
    </row>
    <row r="26" spans="1:2" ht="25.05" customHeight="1">
      <c r="A26" s="105" t="s">
        <v>372</v>
      </c>
      <c r="B26" s="106"/>
    </row>
    <row r="27" spans="1:2" ht="25.05" customHeight="1">
      <c r="A27" s="107"/>
      <c r="B27" s="108"/>
    </row>
    <row r="28" spans="1:2" ht="25.05" customHeight="1">
      <c r="A28" s="103" t="s">
        <v>359</v>
      </c>
      <c r="B28" s="104"/>
    </row>
    <row r="29" spans="1:2" ht="25.05" customHeight="1">
      <c r="A29" s="22" t="s">
        <v>320</v>
      </c>
      <c r="B29" s="45"/>
    </row>
    <row r="30" spans="1:2" ht="25.05" customHeight="1">
      <c r="A30" s="105" t="s">
        <v>376</v>
      </c>
      <c r="B30" s="106"/>
    </row>
    <row r="31" spans="1:2" ht="25.05" customHeight="1">
      <c r="A31" s="107"/>
      <c r="B31" s="108"/>
    </row>
    <row r="32" spans="1:2" ht="25.05" customHeight="1">
      <c r="A32" s="103" t="s">
        <v>359</v>
      </c>
      <c r="B32" s="104"/>
    </row>
    <row r="33" spans="1:2" ht="25.05" customHeight="1">
      <c r="A33" s="22" t="s">
        <v>193</v>
      </c>
      <c r="B33" s="45"/>
    </row>
    <row r="34" spans="1:2" ht="25.05" customHeight="1">
      <c r="A34" s="105" t="s">
        <v>373</v>
      </c>
      <c r="B34" s="106"/>
    </row>
    <row r="35" spans="1:2" ht="25.05" customHeight="1">
      <c r="A35" s="107"/>
      <c r="B35" s="108"/>
    </row>
    <row r="36" spans="1:2" ht="25.05" customHeight="1">
      <c r="A36" s="103" t="s">
        <v>359</v>
      </c>
      <c r="B36" s="104"/>
    </row>
    <row r="37" spans="1:2" ht="25.05" customHeight="1">
      <c r="A37" s="22" t="s">
        <v>319</v>
      </c>
      <c r="B37" s="45"/>
    </row>
    <row r="38" spans="1:2" ht="25.05" customHeight="1">
      <c r="A38" s="22" t="s">
        <v>318</v>
      </c>
      <c r="B38" s="45"/>
    </row>
    <row r="39" spans="1:2" ht="25.05" customHeight="1">
      <c r="A39" s="22" t="s">
        <v>317</v>
      </c>
      <c r="B39" s="45"/>
    </row>
    <row r="40" spans="1:2" ht="25.05" customHeight="1">
      <c r="A40" s="22" t="s">
        <v>316</v>
      </c>
      <c r="B40" s="45"/>
    </row>
    <row r="41" spans="1:2" ht="25.05" customHeight="1">
      <c r="A41" s="105" t="s">
        <v>374</v>
      </c>
      <c r="B41" s="106"/>
    </row>
    <row r="42" spans="1:2" ht="25.05" customHeight="1">
      <c r="A42" s="107"/>
      <c r="B42" s="108"/>
    </row>
    <row r="43" spans="1:2" ht="25.05" customHeight="1">
      <c r="A43" s="103" t="s">
        <v>359</v>
      </c>
      <c r="B43" s="104"/>
    </row>
    <row r="44" spans="1:2" ht="25.05" customHeight="1">
      <c r="A44" s="22" t="s">
        <v>315</v>
      </c>
      <c r="B44" s="45"/>
    </row>
    <row r="45" spans="1:2" ht="25.05" customHeight="1">
      <c r="A45" s="22" t="s">
        <v>314</v>
      </c>
      <c r="B45" s="45"/>
    </row>
    <row r="46" spans="1:2" ht="25.05" customHeight="1">
      <c r="A46" s="44" t="s">
        <v>313</v>
      </c>
      <c r="B46" s="45"/>
    </row>
    <row r="47" spans="1:2" ht="25.05" customHeight="1">
      <c r="A47" s="22" t="s">
        <v>312</v>
      </c>
      <c r="B47" s="45"/>
    </row>
    <row r="48" spans="1:2" ht="25.05" customHeight="1">
      <c r="A48" s="22" t="s">
        <v>311</v>
      </c>
      <c r="B48" s="45"/>
    </row>
    <row r="49" spans="1:2" ht="25.05" customHeight="1">
      <c r="A49" s="22" t="s">
        <v>310</v>
      </c>
      <c r="B49" s="45"/>
    </row>
    <row r="50" spans="1:2" ht="25.05" customHeight="1">
      <c r="A50" s="22" t="s">
        <v>309</v>
      </c>
      <c r="B50" s="45"/>
    </row>
    <row r="51" spans="1:2" ht="25.05" customHeight="1">
      <c r="A51" s="22" t="s">
        <v>308</v>
      </c>
      <c r="B51" s="45"/>
    </row>
    <row r="52" spans="1:2" ht="25.05" customHeight="1">
      <c r="A52" s="22" t="s">
        <v>307</v>
      </c>
      <c r="B52" s="45"/>
    </row>
    <row r="53" spans="1:2" ht="25.05" customHeight="1">
      <c r="A53" s="22" t="s">
        <v>198</v>
      </c>
      <c r="B53" s="45"/>
    </row>
    <row r="54" spans="1:2" ht="25.05" customHeight="1">
      <c r="A54" s="105" t="s">
        <v>375</v>
      </c>
      <c r="B54" s="106"/>
    </row>
    <row r="55" spans="1:2" ht="25.05" customHeight="1">
      <c r="A55" s="107"/>
      <c r="B55" s="108"/>
    </row>
    <row r="56" spans="1:2" ht="25.05" customHeight="1">
      <c r="A56" s="103" t="s">
        <v>359</v>
      </c>
      <c r="B56" s="104"/>
    </row>
    <row r="57" spans="1:2" ht="25.05" customHeight="1">
      <c r="A57" s="22" t="s">
        <v>306</v>
      </c>
      <c r="B57" s="45"/>
    </row>
    <row r="58" spans="1:2" ht="25.05" customHeight="1">
      <c r="A58" s="22" t="s">
        <v>305</v>
      </c>
      <c r="B58" s="45"/>
    </row>
    <row r="59" spans="1:2" ht="25.05" customHeight="1">
      <c r="A59" s="22" t="s">
        <v>304</v>
      </c>
      <c r="B59" s="45"/>
    </row>
    <row r="60" spans="1:2" ht="25.05" customHeight="1">
      <c r="A60" s="22" t="s">
        <v>192</v>
      </c>
      <c r="B60" s="45"/>
    </row>
    <row r="61" spans="1:2" ht="25.05" customHeight="1">
      <c r="A61" s="22" t="s">
        <v>191</v>
      </c>
      <c r="B61" s="45"/>
    </row>
    <row r="62" spans="1:2" ht="25.05" customHeight="1">
      <c r="A62" s="22" t="s">
        <v>303</v>
      </c>
      <c r="B62" s="45"/>
    </row>
    <row r="63" spans="1:2" ht="25.05" customHeight="1">
      <c r="A63" s="22" t="s">
        <v>190</v>
      </c>
      <c r="B63" s="45"/>
    </row>
    <row r="64" spans="1:2" ht="25.05" customHeight="1">
      <c r="A64" s="22" t="s">
        <v>189</v>
      </c>
      <c r="B64" s="45"/>
    </row>
    <row r="65" spans="1:2" ht="25.05" customHeight="1">
      <c r="A65" s="22" t="s">
        <v>302</v>
      </c>
      <c r="B65" s="45"/>
    </row>
    <row r="66" spans="1:2" ht="25.05" customHeight="1">
      <c r="A66" s="22" t="s">
        <v>301</v>
      </c>
      <c r="B66" s="45"/>
    </row>
    <row r="67" spans="1:2" ht="25.05" customHeight="1">
      <c r="A67" s="22" t="s">
        <v>300</v>
      </c>
      <c r="B67" s="45"/>
    </row>
    <row r="68" spans="1:2" ht="25.05" customHeight="1">
      <c r="A68" s="22" t="s">
        <v>299</v>
      </c>
      <c r="B68" s="45"/>
    </row>
    <row r="69" spans="1:2" ht="25.05" customHeight="1">
      <c r="A69" s="22" t="s">
        <v>298</v>
      </c>
      <c r="B69" s="45"/>
    </row>
    <row r="70" spans="1:2" ht="25.05" customHeight="1">
      <c r="A70" s="57" t="s">
        <v>464</v>
      </c>
      <c r="B70" s="45"/>
    </row>
    <row r="71" spans="1:2" ht="25.05" customHeight="1">
      <c r="A71" s="22" t="s">
        <v>297</v>
      </c>
      <c r="B71" s="45"/>
    </row>
    <row r="72" spans="1:2" ht="25.05" customHeight="1">
      <c r="A72" s="22" t="s">
        <v>296</v>
      </c>
      <c r="B72" s="45"/>
    </row>
    <row r="73" spans="1:2" ht="25.05" customHeight="1">
      <c r="A73" s="22" t="s">
        <v>295</v>
      </c>
      <c r="B73" s="45"/>
    </row>
    <row r="74" spans="1:2" ht="25.05" customHeight="1">
      <c r="A74" s="22" t="s">
        <v>294</v>
      </c>
      <c r="B74" s="45"/>
    </row>
    <row r="75" spans="1:2" ht="25.05" customHeight="1">
      <c r="A75" s="23" t="s">
        <v>293</v>
      </c>
      <c r="B75" s="45"/>
    </row>
  </sheetData>
  <sheetProtection algorithmName="SHA-512" hashValue="1yhcv60dZmy/KwfizEeeBi4KhysotwlGTk/gPO53N0WNvVC0MV+lIqEkfs2FlukKDUnn0m432Lrwlsma6b2tIA==" saltValue="Xuw/Wm/q0g5bilRnNik75A==" spinCount="100000" sheet="1" objects="1" scenarios="1"/>
  <mergeCells count="16">
    <mergeCell ref="A3:B3"/>
    <mergeCell ref="A32:B32"/>
    <mergeCell ref="A23:B23"/>
    <mergeCell ref="A1:B2"/>
    <mergeCell ref="A13:B14"/>
    <mergeCell ref="A56:B56"/>
    <mergeCell ref="A43:B43"/>
    <mergeCell ref="A36:B36"/>
    <mergeCell ref="A28:B28"/>
    <mergeCell ref="A15:B15"/>
    <mergeCell ref="A21:B22"/>
    <mergeCell ref="A26:B27"/>
    <mergeCell ref="A30:B31"/>
    <mergeCell ref="A34:B35"/>
    <mergeCell ref="A41:B42"/>
    <mergeCell ref="A54:B55"/>
  </mergeCells>
  <conditionalFormatting sqref="B57:B75">
    <cfRule type="colorScale" priority="23">
      <colorScale>
        <cfvo type="formula" val="&quot;OUI&quot;"/>
        <cfvo type="formula" val="&quot;NON&quot;"/>
        <color theme="9"/>
        <color rgb="FFFF0000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7:B75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{4CF3A7B2-9137-5B48-A68A-9AD1402F5924}</x14:id>
        </ext>
      </extLst>
    </cfRule>
  </conditionalFormatting>
  <conditionalFormatting sqref="B44:B53">
    <cfRule type="colorScale" priority="20">
      <colorScale>
        <cfvo type="formula" val="&quot;OUI&quot;"/>
        <cfvo type="formula" val="&quot;NON&quot;"/>
        <color theme="9"/>
        <color rgb="FFFF0000"/>
      </colorScale>
    </cfRule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:B53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{CF830281-86F6-464B-BD42-64A46680C4BB}</x14:id>
        </ext>
      </extLst>
    </cfRule>
  </conditionalFormatting>
  <conditionalFormatting sqref="B37:B40">
    <cfRule type="colorScale" priority="17">
      <colorScale>
        <cfvo type="formula" val="&quot;OUI&quot;"/>
        <cfvo type="formula" val="&quot;NON&quot;"/>
        <color theme="9"/>
        <color rgb="FFFF0000"/>
      </colorScale>
    </cfRule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7:B40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{56670B0A-ED5D-644C-824B-24C5D5F7EF8C}</x14:id>
        </ext>
      </extLst>
    </cfRule>
  </conditionalFormatting>
  <conditionalFormatting sqref="B33">
    <cfRule type="colorScale" priority="14">
      <colorScale>
        <cfvo type="formula" val="&quot;OUI&quot;"/>
        <cfvo type="formula" val="&quot;NON&quot;"/>
        <color theme="9"/>
        <color rgb="FFFF0000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3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{F9941BE4-A103-CC44-933E-7149A542BE49}</x14:id>
        </ext>
      </extLst>
    </cfRule>
  </conditionalFormatting>
  <conditionalFormatting sqref="B29">
    <cfRule type="colorScale" priority="11">
      <colorScale>
        <cfvo type="formula" val="&quot;OUI&quot;"/>
        <cfvo type="formula" val="&quot;NON&quot;"/>
        <color theme="9"/>
        <color rgb="FFFF0000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9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{8983BE44-4746-2E44-B545-E305C152A48D}</x14:id>
        </ext>
      </extLst>
    </cfRule>
  </conditionalFormatting>
  <conditionalFormatting sqref="B24:B25">
    <cfRule type="colorScale" priority="8">
      <colorScale>
        <cfvo type="formula" val="&quot;OUI&quot;"/>
        <cfvo type="formula" val="&quot;NON&quot;"/>
        <color theme="9"/>
        <color rgb="FFFF0000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{0FED369C-9585-F949-AA0C-D3FCAAE5EB66}</x14:id>
        </ext>
      </extLst>
    </cfRule>
  </conditionalFormatting>
  <conditionalFormatting sqref="B16:B20">
    <cfRule type="colorScale" priority="5">
      <colorScale>
        <cfvo type="formula" val="&quot;OUI&quot;"/>
        <cfvo type="formula" val="&quot;NON&quot;"/>
        <color theme="9"/>
        <color rgb="FFFF0000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:B20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{24A5CACA-2780-B24F-818F-FEEADB32D307}</x14:id>
        </ext>
      </extLst>
    </cfRule>
  </conditionalFormatting>
  <conditionalFormatting sqref="B4:B12">
    <cfRule type="colorScale" priority="2">
      <colorScale>
        <cfvo type="formula" val="&quot;OUI&quot;"/>
        <cfvo type="formula" val="&quot;NON&quot;"/>
        <color theme="9"/>
        <color rgb="FFFF0000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B1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{DE42E83C-B928-414C-B9BC-62B4B780D87B}</x14:id>
        </ext>
      </extLst>
    </cfRule>
  </conditionalFormatting>
  <pageMargins left="0.7" right="0.7" top="0.75" bottom="0.75" header="0.3" footer="0.3"/>
  <pageSetup paperSize="9" scale="38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F3A7B2-9137-5B48-A68A-9AD1402F59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B57:B75</xm:sqref>
        </x14:conditionalFormatting>
        <x14:conditionalFormatting xmlns:xm="http://schemas.microsoft.com/office/excel/2006/main">
          <x14:cfRule type="dataBar" id="{CF830281-86F6-464B-BD42-64A46680C4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B44:B53</xm:sqref>
        </x14:conditionalFormatting>
        <x14:conditionalFormatting xmlns:xm="http://schemas.microsoft.com/office/excel/2006/main">
          <x14:cfRule type="dataBar" id="{56670B0A-ED5D-644C-824B-24C5D5F7EF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B37:B40</xm:sqref>
        </x14:conditionalFormatting>
        <x14:conditionalFormatting xmlns:xm="http://schemas.microsoft.com/office/excel/2006/main">
          <x14:cfRule type="dataBar" id="{F9941BE4-A103-CC44-933E-7149A542BE4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B33</xm:sqref>
        </x14:conditionalFormatting>
        <x14:conditionalFormatting xmlns:xm="http://schemas.microsoft.com/office/excel/2006/main">
          <x14:cfRule type="dataBar" id="{8983BE44-4746-2E44-B545-E305C152A4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B29</xm:sqref>
        </x14:conditionalFormatting>
        <x14:conditionalFormatting xmlns:xm="http://schemas.microsoft.com/office/excel/2006/main">
          <x14:cfRule type="dataBar" id="{0FED369C-9585-F949-AA0C-D3FCAAE5EB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B24:B25</xm:sqref>
        </x14:conditionalFormatting>
        <x14:conditionalFormatting xmlns:xm="http://schemas.microsoft.com/office/excel/2006/main">
          <x14:cfRule type="dataBar" id="{24A5CACA-2780-B24F-818F-FEEADB32D3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B16:B20</xm:sqref>
        </x14:conditionalFormatting>
        <x14:conditionalFormatting xmlns:xm="http://schemas.microsoft.com/office/excel/2006/main">
          <x14:cfRule type="dataBar" id="{DE42E83C-B928-414C-B9BC-62B4B780D8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B4:B12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DCAA71-0C64-FB4D-8347-A727AA12586C}">
          <x14:formula1>
            <xm:f>Références!$A$61:$A$62</xm:f>
          </x14:formula1>
          <xm:sqref>B4:B12 B16:B20 B24:B25 B29 B33 B37:B40 B44:B53 B57:B75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9F8AC-7F83-4750-A91D-3D2EF80D1A59}">
  <sheetPr>
    <tabColor theme="7" tint="0.39997558519241921"/>
    <pageSetUpPr fitToPage="1"/>
  </sheetPr>
  <dimension ref="A1:B51"/>
  <sheetViews>
    <sheetView showGridLines="0" view="pageBreakPreview" topLeftCell="A37" zoomScale="163" zoomScaleNormal="116" zoomScaleSheetLayoutView="163" workbookViewId="0">
      <selection activeCell="A42" sqref="A42"/>
    </sheetView>
  </sheetViews>
  <sheetFormatPr baseColWidth="10" defaultRowHeight="25.05" customHeight="1"/>
  <cols>
    <col min="1" max="1" width="75.77734375" style="4" customWidth="1"/>
    <col min="2" max="2" width="15.77734375" customWidth="1"/>
  </cols>
  <sheetData>
    <row r="1" spans="1:2" ht="25.05" customHeight="1">
      <c r="A1" s="109" t="s">
        <v>360</v>
      </c>
      <c r="B1" s="110"/>
    </row>
    <row r="2" spans="1:2" ht="25.05" customHeight="1">
      <c r="A2" s="111"/>
      <c r="B2" s="112"/>
    </row>
    <row r="3" spans="1:2" ht="25.05" customHeight="1">
      <c r="A3" s="113" t="s">
        <v>359</v>
      </c>
      <c r="B3" s="115"/>
    </row>
    <row r="4" spans="1:2" ht="25.05" customHeight="1">
      <c r="A4" s="17" t="s">
        <v>257</v>
      </c>
      <c r="B4" s="46"/>
    </row>
    <row r="5" spans="1:2" ht="25.05" customHeight="1">
      <c r="A5" s="17" t="s">
        <v>184</v>
      </c>
      <c r="B5" s="46"/>
    </row>
    <row r="6" spans="1:2" ht="25.05" customHeight="1">
      <c r="A6" s="17" t="s">
        <v>256</v>
      </c>
      <c r="B6" s="46"/>
    </row>
    <row r="7" spans="1:2" ht="25.05" customHeight="1">
      <c r="A7" s="17" t="s">
        <v>183</v>
      </c>
      <c r="B7" s="46"/>
    </row>
    <row r="8" spans="1:2" ht="25.05" customHeight="1">
      <c r="A8" s="17" t="s">
        <v>182</v>
      </c>
      <c r="B8" s="46"/>
    </row>
    <row r="9" spans="1:2" ht="25.05" customHeight="1">
      <c r="A9" s="17" t="s">
        <v>255</v>
      </c>
      <c r="B9" s="46"/>
    </row>
    <row r="10" spans="1:2" ht="25.05" customHeight="1">
      <c r="A10" s="109" t="s">
        <v>364</v>
      </c>
      <c r="B10" s="110"/>
    </row>
    <row r="11" spans="1:2" ht="25.05" customHeight="1">
      <c r="A11" s="111"/>
      <c r="B11" s="112"/>
    </row>
    <row r="12" spans="1:2" ht="25.05" customHeight="1">
      <c r="A12" s="113" t="s">
        <v>359</v>
      </c>
      <c r="B12" s="115"/>
    </row>
    <row r="13" spans="1:2" ht="25.05" customHeight="1">
      <c r="A13" s="17" t="s">
        <v>365</v>
      </c>
      <c r="B13" s="46"/>
    </row>
    <row r="14" spans="1:2" ht="25.05" customHeight="1">
      <c r="A14" s="17" t="s">
        <v>181</v>
      </c>
      <c r="B14" s="46"/>
    </row>
    <row r="15" spans="1:2" ht="25.05" customHeight="1">
      <c r="A15" s="17" t="s">
        <v>254</v>
      </c>
      <c r="B15" s="46"/>
    </row>
    <row r="16" spans="1:2" ht="25.05" customHeight="1">
      <c r="A16" s="17" t="s">
        <v>366</v>
      </c>
      <c r="B16" s="46"/>
    </row>
    <row r="17" spans="1:2" ht="25.05" customHeight="1">
      <c r="A17" s="17" t="s">
        <v>253</v>
      </c>
      <c r="B17" s="46"/>
    </row>
    <row r="18" spans="1:2" ht="25.05" customHeight="1">
      <c r="A18" s="17" t="s">
        <v>180</v>
      </c>
      <c r="B18" s="46"/>
    </row>
    <row r="19" spans="1:2" ht="25.05" customHeight="1">
      <c r="A19" s="17" t="s">
        <v>252</v>
      </c>
      <c r="B19" s="46"/>
    </row>
    <row r="20" spans="1:2" ht="25.05" customHeight="1">
      <c r="A20" s="109" t="s">
        <v>363</v>
      </c>
      <c r="B20" s="110"/>
    </row>
    <row r="21" spans="1:2" ht="25.05" customHeight="1">
      <c r="A21" s="111"/>
      <c r="B21" s="112"/>
    </row>
    <row r="22" spans="1:2" ht="25.05" customHeight="1">
      <c r="A22" s="113" t="s">
        <v>359</v>
      </c>
      <c r="B22" s="115"/>
    </row>
    <row r="23" spans="1:2" ht="25.05" customHeight="1">
      <c r="A23" s="17" t="s">
        <v>367</v>
      </c>
      <c r="B23" s="46"/>
    </row>
    <row r="24" spans="1:2" ht="25.05" customHeight="1">
      <c r="A24" s="17" t="s">
        <v>251</v>
      </c>
      <c r="B24" s="46"/>
    </row>
    <row r="25" spans="1:2" ht="25.05" customHeight="1">
      <c r="A25" s="17" t="s">
        <v>250</v>
      </c>
      <c r="B25" s="46"/>
    </row>
    <row r="26" spans="1:2" ht="25.05" customHeight="1">
      <c r="A26" s="17" t="s">
        <v>249</v>
      </c>
      <c r="B26" s="46"/>
    </row>
    <row r="27" spans="1:2" ht="25.05" customHeight="1">
      <c r="A27" s="17" t="s">
        <v>248</v>
      </c>
      <c r="B27" s="46"/>
    </row>
    <row r="28" spans="1:2" ht="25.05" customHeight="1">
      <c r="A28" s="17" t="s">
        <v>247</v>
      </c>
      <c r="B28" s="46"/>
    </row>
    <row r="29" spans="1:2" ht="25.05" customHeight="1">
      <c r="A29" s="17" t="s">
        <v>246</v>
      </c>
      <c r="B29" s="46"/>
    </row>
    <row r="30" spans="1:2" ht="25.05" customHeight="1">
      <c r="A30" s="109" t="s">
        <v>362</v>
      </c>
      <c r="B30" s="110"/>
    </row>
    <row r="31" spans="1:2" ht="25.05" customHeight="1">
      <c r="A31" s="111"/>
      <c r="B31" s="112"/>
    </row>
    <row r="32" spans="1:2" ht="25.05" customHeight="1">
      <c r="A32" s="113" t="s">
        <v>359</v>
      </c>
      <c r="B32" s="115"/>
    </row>
    <row r="33" spans="1:2" ht="25.05" customHeight="1">
      <c r="A33" s="17" t="s">
        <v>245</v>
      </c>
      <c r="B33" s="46"/>
    </row>
    <row r="34" spans="1:2" ht="25.05" customHeight="1">
      <c r="A34" s="17" t="s">
        <v>244</v>
      </c>
      <c r="B34" s="46"/>
    </row>
    <row r="35" spans="1:2" ht="25.05" customHeight="1">
      <c r="A35" s="17" t="s">
        <v>243</v>
      </c>
      <c r="B35" s="46"/>
    </row>
    <row r="36" spans="1:2" ht="25.05" customHeight="1">
      <c r="A36" s="17" t="s">
        <v>179</v>
      </c>
      <c r="B36" s="46"/>
    </row>
    <row r="37" spans="1:2" ht="25.05" customHeight="1">
      <c r="A37" s="17" t="s">
        <v>242</v>
      </c>
      <c r="B37" s="46"/>
    </row>
    <row r="38" spans="1:2" ht="25.05" customHeight="1">
      <c r="A38" s="17" t="s">
        <v>241</v>
      </c>
      <c r="B38" s="46"/>
    </row>
    <row r="39" spans="1:2" ht="25.05" customHeight="1">
      <c r="A39" s="17" t="s">
        <v>240</v>
      </c>
      <c r="B39" s="46"/>
    </row>
    <row r="40" spans="1:2" ht="25.05" customHeight="1">
      <c r="A40" s="17" t="s">
        <v>178</v>
      </c>
      <c r="B40" s="46"/>
    </row>
    <row r="41" spans="1:2" ht="25.05" customHeight="1">
      <c r="A41" s="17" t="s">
        <v>239</v>
      </c>
      <c r="B41" s="46"/>
    </row>
    <row r="42" spans="1:2" ht="25.05" customHeight="1">
      <c r="A42" s="58" t="s">
        <v>465</v>
      </c>
      <c r="B42" s="46"/>
    </row>
    <row r="43" spans="1:2" ht="25.05" customHeight="1">
      <c r="A43" s="17" t="s">
        <v>238</v>
      </c>
      <c r="B43" s="46"/>
    </row>
    <row r="44" spans="1:2" ht="25.05" customHeight="1">
      <c r="A44" s="109" t="s">
        <v>361</v>
      </c>
      <c r="B44" s="110"/>
    </row>
    <row r="45" spans="1:2" ht="25.05" customHeight="1">
      <c r="A45" s="111"/>
      <c r="B45" s="112"/>
    </row>
    <row r="46" spans="1:2" ht="25.05" customHeight="1">
      <c r="A46" s="113" t="s">
        <v>359</v>
      </c>
      <c r="B46" s="114"/>
    </row>
    <row r="47" spans="1:2" ht="25.05" customHeight="1">
      <c r="A47" s="17" t="s">
        <v>237</v>
      </c>
      <c r="B47" s="46"/>
    </row>
    <row r="48" spans="1:2" ht="25.05" customHeight="1">
      <c r="A48" s="17" t="s">
        <v>236</v>
      </c>
      <c r="B48" s="46"/>
    </row>
    <row r="49" spans="1:2" ht="25.05" customHeight="1">
      <c r="A49" s="17" t="s">
        <v>235</v>
      </c>
      <c r="B49" s="46"/>
    </row>
    <row r="50" spans="1:2" ht="25.05" customHeight="1">
      <c r="A50" s="17" t="s">
        <v>234</v>
      </c>
      <c r="B50" s="46"/>
    </row>
    <row r="51" spans="1:2" ht="25.05" customHeight="1">
      <c r="A51" s="18" t="s">
        <v>233</v>
      </c>
      <c r="B51" s="46"/>
    </row>
  </sheetData>
  <sheetProtection algorithmName="SHA-512" hashValue="G9lR/APG4Hjx13rqhbyx3uiJrqDHGoir2yKLvdKniSzJdA10x0eP+dXyzLZqire+YrltDaHPew5pcizzJKx1Rw==" saltValue="GWy5wp5Uq4Lg+iaCs6RNIQ==" spinCount="100000" sheet="1" objects="1" scenarios="1"/>
  <mergeCells count="10">
    <mergeCell ref="A46:B46"/>
    <mergeCell ref="A32:B32"/>
    <mergeCell ref="A22:B22"/>
    <mergeCell ref="A12:B12"/>
    <mergeCell ref="A3:B3"/>
    <mergeCell ref="A1:B2"/>
    <mergeCell ref="A10:B11"/>
    <mergeCell ref="A20:B21"/>
    <mergeCell ref="A30:B31"/>
    <mergeCell ref="A44:B45"/>
  </mergeCells>
  <conditionalFormatting sqref="B47:B51">
    <cfRule type="colorScale" priority="17">
      <colorScale>
        <cfvo type="formula" val="&quot;OUI&quot;"/>
        <cfvo type="formula" val="&quot;NON&quot;"/>
        <color theme="9"/>
        <color rgb="FFFF0000"/>
      </colorScale>
    </cfRule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7:B51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{31B17A02-B865-6A42-9AFE-99236475315E}</x14:id>
        </ext>
      </extLst>
    </cfRule>
  </conditionalFormatting>
  <conditionalFormatting sqref="B33:B43">
    <cfRule type="colorScale" priority="11">
      <colorScale>
        <cfvo type="formula" val="&quot;OUI&quot;"/>
        <cfvo type="formula" val="&quot;NON&quot;"/>
        <color theme="9"/>
        <color rgb="FFFF0000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3:B43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{C17DC472-49D7-F746-85DC-6D7405D716EE}</x14:id>
        </ext>
      </extLst>
    </cfRule>
  </conditionalFormatting>
  <conditionalFormatting sqref="B23:B29">
    <cfRule type="colorScale" priority="8">
      <colorScale>
        <cfvo type="formula" val="&quot;OUI&quot;"/>
        <cfvo type="formula" val="&quot;NON&quot;"/>
        <color theme="9"/>
        <color rgb="FFFF0000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:B29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{68807853-0102-704A-AB79-C1F2EA7FFD00}</x14:id>
        </ext>
      </extLst>
    </cfRule>
  </conditionalFormatting>
  <conditionalFormatting sqref="B13:B19">
    <cfRule type="colorScale" priority="5">
      <colorScale>
        <cfvo type="formula" val="&quot;OUI&quot;"/>
        <cfvo type="formula" val="&quot;NON&quot;"/>
        <color theme="9"/>
        <color rgb="FFFF0000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B1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{FCC5D8D4-B722-7749-9B2C-D359B6CFA221}</x14:id>
        </ext>
      </extLst>
    </cfRule>
  </conditionalFormatting>
  <conditionalFormatting sqref="B4:B9">
    <cfRule type="colorScale" priority="2">
      <colorScale>
        <cfvo type="formula" val="&quot;OUI&quot;"/>
        <cfvo type="formula" val="&quot;NON&quot;"/>
        <color theme="9"/>
        <color rgb="FFFF0000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B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{D811A2D5-6F9F-6043-B079-39E37F0C177A}</x14:id>
        </ext>
      </extLst>
    </cfRule>
  </conditionalFormatting>
  <pageMargins left="0.7" right="0.7" top="0.75" bottom="0.75" header="0.3" footer="0.3"/>
  <pageSetup paperSize="9" scale="56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B17A02-B865-6A42-9AFE-9923647531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B47:B51</xm:sqref>
        </x14:conditionalFormatting>
        <x14:conditionalFormatting xmlns:xm="http://schemas.microsoft.com/office/excel/2006/main">
          <x14:cfRule type="dataBar" id="{C17DC472-49D7-F746-85DC-6D7405D716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B33:B43</xm:sqref>
        </x14:conditionalFormatting>
        <x14:conditionalFormatting xmlns:xm="http://schemas.microsoft.com/office/excel/2006/main">
          <x14:cfRule type="dataBar" id="{68807853-0102-704A-AB79-C1F2EA7FFD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B23:B29</xm:sqref>
        </x14:conditionalFormatting>
        <x14:conditionalFormatting xmlns:xm="http://schemas.microsoft.com/office/excel/2006/main">
          <x14:cfRule type="dataBar" id="{FCC5D8D4-B722-7749-9B2C-D359B6CFA2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B13:B19</xm:sqref>
        </x14:conditionalFormatting>
        <x14:conditionalFormatting xmlns:xm="http://schemas.microsoft.com/office/excel/2006/main">
          <x14:cfRule type="dataBar" id="{D811A2D5-6F9F-6043-B079-39E37F0C17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B4:B9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7AA89D-CED6-5A4C-90E4-69805F4EA2AA}">
          <x14:formula1>
            <xm:f>Références!$A$61:$A$62</xm:f>
          </x14:formula1>
          <xm:sqref>B4:B9 B47:B51 B23:B29 B33:B43 B13:B19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8</vt:i4>
      </vt:variant>
    </vt:vector>
  </HeadingPairs>
  <TitlesOfParts>
    <vt:vector size="19" baseType="lpstr">
      <vt:lpstr>Présentation</vt:lpstr>
      <vt:lpstr>Mode d'emploi</vt:lpstr>
      <vt:lpstr>L'enseignant</vt:lpstr>
      <vt:lpstr>L'aménagement matériel classe</vt:lpstr>
      <vt:lpstr>L'organisation classe</vt:lpstr>
      <vt:lpstr>Le matériel vie pratique</vt:lpstr>
      <vt:lpstr>Le matériel langage</vt:lpstr>
      <vt:lpstr>Le matériel sensoriel</vt:lpstr>
      <vt:lpstr>Le matériel maths</vt:lpstr>
      <vt:lpstr>Références</vt:lpstr>
      <vt:lpstr>Résultat</vt:lpstr>
      <vt:lpstr>'Le matériel langage'!Zone_d_impression</vt:lpstr>
      <vt:lpstr>'Le matériel maths'!Zone_d_impression</vt:lpstr>
      <vt:lpstr>'Le matériel sensoriel'!Zone_d_impression</vt:lpstr>
      <vt:lpstr>'Le matériel vie pratique'!Zone_d_impression</vt:lpstr>
      <vt:lpstr>'L''enseignant'!Zone_d_impression</vt:lpstr>
      <vt:lpstr>'L''organisation classe'!Zone_d_impression</vt:lpstr>
      <vt:lpstr>'Mode d''emploi'!Zone_d_impression</vt:lpstr>
      <vt:lpstr>Présentation!Zone_d_impression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Marie</cp:lastModifiedBy>
  <cp:lastPrinted>2023-04-07T16:10:35Z</cp:lastPrinted>
  <dcterms:created xsi:type="dcterms:W3CDTF">2022-01-25T16:15:45Z</dcterms:created>
  <dcterms:modified xsi:type="dcterms:W3CDTF">2023-04-13T16:11:16Z</dcterms:modified>
</cp:coreProperties>
</file>